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d.docs.live.net/a34c9dda165d2e20/Documents/Writing/World Building/"/>
    </mc:Choice>
  </mc:AlternateContent>
  <xr:revisionPtr revIDLastSave="316" documentId="8_{0F3121FF-AE22-4113-8CD2-731173FBEF0E}" xr6:coauthVersionLast="47" xr6:coauthVersionMax="47" xr10:uidLastSave="{132E8D20-B92C-4C13-AA90-37966199FABB}"/>
  <bookViews>
    <workbookView xWindow="-120" yWindow="-120" windowWidth="29040" windowHeight="15720" xr2:uid="{00000000-000D-0000-FFFF-FFFF00000000}"/>
  </bookViews>
  <sheets>
    <sheet name="Your Culture" sheetId="12" r:id="rId1"/>
    <sheet name="LevelCalc" sheetId="11" r:id="rId2"/>
    <sheet name="Homes" sheetId="1" r:id="rId3"/>
    <sheet name="Agriculture" sheetId="2" r:id="rId4"/>
    <sheet name="Communication" sheetId="3" r:id="rId5"/>
    <sheet name="Medical" sheetId="4" r:id="rId6"/>
    <sheet name="Sanitation &amp; Hygiene" sheetId="5" r:id="rId7"/>
    <sheet name="Travel" sheetId="6" r:id="rId8"/>
    <sheet name="Generational Transfer of Inform" sheetId="7" r:id="rId9"/>
    <sheet name="Navigation" sheetId="8" r:id="rId10"/>
    <sheet name="Weapons &amp; Warfare" sheetId="9" r:id="rId11"/>
    <sheet name="Tools &amp; Technology" sheetId="10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" i="12" l="1"/>
  <c r="T6" i="12"/>
  <c r="T7" i="12"/>
  <c r="T8" i="12"/>
  <c r="T9" i="12"/>
  <c r="T10" i="12"/>
  <c r="T11" i="12"/>
  <c r="T12" i="12"/>
  <c r="T13" i="12"/>
  <c r="T4" i="12"/>
  <c r="N5" i="12"/>
  <c r="N6" i="12"/>
  <c r="N7" i="12"/>
  <c r="N8" i="12"/>
  <c r="N9" i="12"/>
  <c r="N10" i="12"/>
  <c r="N11" i="12"/>
  <c r="N12" i="12"/>
  <c r="N13" i="12"/>
  <c r="N4" i="12"/>
  <c r="H5" i="12"/>
  <c r="H6" i="12"/>
  <c r="H7" i="12"/>
  <c r="H8" i="12"/>
  <c r="H9" i="12"/>
  <c r="H10" i="12"/>
  <c r="H11" i="12"/>
  <c r="H12" i="12"/>
  <c r="H13" i="12"/>
  <c r="H4" i="12"/>
  <c r="O13" i="12" a="1"/>
  <c r="O13" i="12" s="1"/>
  <c r="O12" i="12" a="1"/>
  <c r="O12" i="12" s="1"/>
  <c r="O11" i="12" a="1"/>
  <c r="O11" i="12" s="1"/>
  <c r="O10" i="12" a="1"/>
  <c r="O10" i="12" s="1"/>
  <c r="O9" i="12" a="1"/>
  <c r="O9" i="12" s="1"/>
  <c r="O8" i="12" a="1"/>
  <c r="O8" i="12" s="1"/>
  <c r="O7" i="12" a="1"/>
  <c r="O7" i="12" s="1"/>
  <c r="O6" i="12" a="1"/>
  <c r="O6" i="12" s="1"/>
  <c r="O5" i="12" a="1"/>
  <c r="O5" i="12" s="1"/>
  <c r="O4" i="12" a="1"/>
  <c r="O4" i="12" s="1"/>
  <c r="I13" i="12" a="1"/>
  <c r="I13" i="12" s="1"/>
  <c r="I12" i="12" a="1"/>
  <c r="I12" i="12" s="1"/>
  <c r="I11" i="12" a="1"/>
  <c r="I11" i="12" s="1"/>
  <c r="I10" i="12" a="1"/>
  <c r="I10" i="12" s="1"/>
  <c r="I9" i="12" a="1"/>
  <c r="I9" i="12" s="1"/>
  <c r="I8" i="12" a="1"/>
  <c r="I8" i="12" s="1"/>
  <c r="I7" i="12" a="1"/>
  <c r="I7" i="12" s="1"/>
  <c r="I6" i="12" a="1"/>
  <c r="I6" i="12" s="1"/>
  <c r="I5" i="12" a="1"/>
  <c r="I5" i="12" s="1"/>
  <c r="I4" i="12" a="1"/>
  <c r="I4" i="12" s="1"/>
  <c r="C13" i="12" a="1"/>
  <c r="C13" i="12" s="1"/>
  <c r="C12" i="12" a="1"/>
  <c r="C12" i="12" s="1"/>
  <c r="C11" i="12" a="1"/>
  <c r="C11" i="12" s="1"/>
  <c r="C10" i="12" a="1"/>
  <c r="C10" i="12" s="1"/>
  <c r="C9" i="12" a="1"/>
  <c r="C9" i="12" s="1"/>
  <c r="C8" i="12" a="1"/>
  <c r="C8" i="12" s="1"/>
  <c r="C7" i="12" a="1"/>
  <c r="C7" i="12" s="1"/>
  <c r="C6" i="12" a="1"/>
  <c r="C6" i="12" s="1"/>
  <c r="C5" i="12" a="1"/>
  <c r="C5" i="12" s="1"/>
  <c r="C4" i="12" a="1"/>
  <c r="F1" i="1" a="1"/>
  <c r="F1" i="1"/>
  <c r="B3" i="11" s="1"/>
  <c r="G3" i="11" s="1"/>
  <c r="F14" i="1" a="1"/>
  <c r="F14" i="1" s="1"/>
  <c r="C3" i="11" s="1"/>
  <c r="H3" i="11" s="1"/>
  <c r="I11" i="11"/>
  <c r="D12" i="11"/>
  <c r="I12" i="11" s="1"/>
  <c r="B12" i="11"/>
  <c r="G12" i="11" s="1"/>
  <c r="F21" i="10" a="1"/>
  <c r="F21" i="10" s="1"/>
  <c r="F13" i="10" a="1"/>
  <c r="F13" i="10" s="1"/>
  <c r="C12" i="11" s="1"/>
  <c r="H12" i="11" s="1"/>
  <c r="F1" i="10" a="1"/>
  <c r="F1" i="10" s="1"/>
  <c r="C11" i="11"/>
  <c r="H11" i="11" s="1"/>
  <c r="B11" i="11"/>
  <c r="G11" i="11" s="1"/>
  <c r="F1" i="9" a="1"/>
  <c r="F1" i="9" s="1"/>
  <c r="F15" i="9" a="1"/>
  <c r="F15" i="9" s="1"/>
  <c r="F26" i="9" a="1"/>
  <c r="F26" i="9" s="1"/>
  <c r="D11" i="11" s="1"/>
  <c r="D10" i="11"/>
  <c r="I10" i="11" s="1"/>
  <c r="C10" i="11"/>
  <c r="H10" i="11" s="1"/>
  <c r="F12" i="8" a="1"/>
  <c r="F12" i="8" s="1"/>
  <c r="F1" i="8" a="1"/>
  <c r="F1" i="8" s="1"/>
  <c r="B10" i="11" s="1"/>
  <c r="G10" i="11" s="1"/>
  <c r="F21" i="8" a="1"/>
  <c r="F21" i="8" s="1"/>
  <c r="B9" i="11"/>
  <c r="G9" i="11" s="1"/>
  <c r="F21" i="7" a="1"/>
  <c r="F21" i="7" s="1"/>
  <c r="D9" i="11" s="1"/>
  <c r="I9" i="11" s="1"/>
  <c r="F12" i="7" a="1"/>
  <c r="F12" i="7" s="1"/>
  <c r="C9" i="11" s="1"/>
  <c r="H9" i="11" s="1"/>
  <c r="F1" i="7" a="1"/>
  <c r="F1" i="7" s="1"/>
  <c r="F1" i="6" a="1"/>
  <c r="F1" i="6" s="1"/>
  <c r="B8" i="11" s="1"/>
  <c r="G8" i="11" s="1"/>
  <c r="F13" i="6" a="1"/>
  <c r="F13" i="6" s="1"/>
  <c r="C8" i="11" s="1"/>
  <c r="H8" i="11" s="1"/>
  <c r="F22" i="6" a="1"/>
  <c r="F22" i="6" s="1"/>
  <c r="D8" i="11" s="1"/>
  <c r="I8" i="11" s="1"/>
  <c r="D7" i="11"/>
  <c r="I7" i="11" s="1"/>
  <c r="C7" i="11"/>
  <c r="H7" i="11" s="1"/>
  <c r="F11" i="5" a="1"/>
  <c r="F11" i="5" s="1"/>
  <c r="F20" i="5" a="1"/>
  <c r="F20" i="5" s="1"/>
  <c r="F1" i="5" a="1"/>
  <c r="F1" i="5" s="1"/>
  <c r="B7" i="11" s="1"/>
  <c r="G7" i="11" s="1"/>
  <c r="C6" i="11"/>
  <c r="H6" i="11" s="1"/>
  <c r="B6" i="11"/>
  <c r="G6" i="11" s="1"/>
  <c r="F20" i="4" a="1"/>
  <c r="F20" i="4" s="1"/>
  <c r="D6" i="11" s="1"/>
  <c r="I6" i="11" s="1"/>
  <c r="F11" i="4" a="1"/>
  <c r="F11" i="4" s="1"/>
  <c r="F1" i="4" a="1"/>
  <c r="F1" i="4" s="1"/>
  <c r="C5" i="11"/>
  <c r="H5" i="11" s="1"/>
  <c r="B5" i="11"/>
  <c r="G5" i="11" s="1"/>
  <c r="F23" i="3" a="1"/>
  <c r="F23" i="3" s="1"/>
  <c r="D5" i="11" s="1"/>
  <c r="I5" i="11" s="1"/>
  <c r="F1" i="3" a="1"/>
  <c r="F1" i="3"/>
  <c r="F13" i="3" a="1"/>
  <c r="F13" i="3" s="1"/>
  <c r="C4" i="11"/>
  <c r="H4" i="11" s="1"/>
  <c r="B4" i="11"/>
  <c r="G4" i="11" s="1"/>
  <c r="F24" i="2" a="1"/>
  <c r="F24" i="2" s="1"/>
  <c r="D4" i="11" s="1"/>
  <c r="I4" i="11" s="1"/>
  <c r="F14" i="2" a="1"/>
  <c r="F14" i="2" s="1"/>
  <c r="F1" i="2" a="1"/>
  <c r="F1" i="2" s="1"/>
  <c r="F24" i="1" a="1"/>
  <c r="F24" i="1" s="1"/>
  <c r="D3" i="11" s="1"/>
  <c r="I3" i="11" s="1"/>
  <c r="F18" i="12" l="1"/>
  <c r="D20" i="12"/>
  <c r="F20" i="12"/>
  <c r="E20" i="12"/>
  <c r="F25" i="12"/>
  <c r="F19" i="12"/>
  <c r="E17" i="12"/>
  <c r="E22" i="12"/>
  <c r="E23" i="12"/>
  <c r="E18" i="12"/>
  <c r="E19" i="12"/>
  <c r="E24" i="12"/>
  <c r="E25" i="12"/>
  <c r="D17" i="12"/>
  <c r="D27" i="12"/>
  <c r="D18" i="12"/>
  <c r="F22" i="12" s="1"/>
  <c r="D28" i="12"/>
  <c r="D19" i="12"/>
  <c r="D29" i="12"/>
  <c r="D30" i="12"/>
  <c r="E27" i="12"/>
  <c r="F17" i="12"/>
  <c r="F23" i="12" s="1"/>
  <c r="D22" i="12"/>
  <c r="C4" i="12"/>
  <c r="D24" i="12"/>
  <c r="E28" i="12"/>
  <c r="E29" i="12"/>
  <c r="D25" i="12"/>
  <c r="D23" i="12"/>
  <c r="E30" i="12"/>
  <c r="D14" i="11"/>
  <c r="C14" i="11"/>
  <c r="B14" i="11"/>
  <c r="F24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<sst xmlns="http://schemas.openxmlformats.org/spreadsheetml/2006/main" count="470" uniqueCount="271">
  <si>
    <t>Technology</t>
  </si>
  <si>
    <t>Power Source</t>
  </si>
  <si>
    <t>Engineering Level</t>
  </si>
  <si>
    <t>Science Knowledge</t>
  </si>
  <si>
    <t>Material Mastery</t>
  </si>
  <si>
    <t>Caves, Animal Hide Shelters</t>
  </si>
  <si>
    <t>Tents, Huts</t>
  </si>
  <si>
    <t>Wooden Houses, Thatch Roofs</t>
  </si>
  <si>
    <t>Stone Houses, Fortified Settlements</t>
  </si>
  <si>
    <t>Villas, Multi-Room Houses</t>
  </si>
  <si>
    <t>Castles, Half-Timber Houses</t>
  </si>
  <si>
    <t>Brick Houses</t>
  </si>
  <si>
    <t>Modern Apartments</t>
  </si>
  <si>
    <t>Magic</t>
  </si>
  <si>
    <t>Increased assistance like contributing to the creation of basic materials</t>
  </si>
  <si>
    <t>Massive assistance with the building process with magic acting as a crane for example</t>
  </si>
  <si>
    <t>Temporary shelters created by magic for example Leomund’s Tiny Hut from DnD</t>
  </si>
  <si>
    <t>Replacement of parts of the normal building materials with magical materials</t>
  </si>
  <si>
    <t>Permanent houses entirely built from magic</t>
  </si>
  <si>
    <t>Fantasy</t>
  </si>
  <si>
    <t>Ordinary homes with no fantasy terrain or beings</t>
  </si>
  <si>
    <t>Fantasy wood or stone from rare trees/beasts used</t>
  </si>
  <si>
    <t>Houses built with aid of domesticated fantasy beasts</t>
  </si>
  <si>
    <t>Living houses or settlements fused with fantasy terrain</t>
  </si>
  <si>
    <t>Cities built into/with fantastical ecosystems (e.g., cliffside cities on dragons)</t>
  </si>
  <si>
    <t>Sentient cities; dream-born buildings responding to need or emotion</t>
  </si>
  <si>
    <t>Basic Irrigation</t>
  </si>
  <si>
    <t>Plough, Crop Rotation</t>
  </si>
  <si>
    <t>Large-Scale Farming, Aqueducts</t>
  </si>
  <si>
    <t>Three-Field System, Windmills</t>
  </si>
  <si>
    <t>Greenhouses</t>
  </si>
  <si>
    <t>Mechanized Farming</t>
  </si>
  <si>
    <t>Chemical Fertilizers, GMOs</t>
  </si>
  <si>
    <t>Vertical Farming, permaculture</t>
  </si>
  <si>
    <t>Minor assistance like improving soil quality</t>
  </si>
  <si>
    <t>Increased assistance like enhancing crop growth rates</t>
  </si>
  <si>
    <t>Temporary magical growth spurts or protection against pests</t>
  </si>
  <si>
    <t>Massive assistance like controlling weather for optimal conditions</t>
  </si>
  <si>
    <t>Replacement of traditional farming techniques with magical ones</t>
  </si>
  <si>
    <t>Permanent magical farms that produce continuously without traditional inputs</t>
  </si>
  <si>
    <t>Natural farmland, no fantastical interference</t>
  </si>
  <si>
    <t>Fantasy creatures domesticated for labor; seasons shaped by mythical patterns</t>
  </si>
  <si>
    <t>Farms in living forests, dream-fields that grow according to myth</t>
  </si>
  <si>
    <t>Spoken Messages</t>
  </si>
  <si>
    <t>Couriers</t>
  </si>
  <si>
    <t>Postal Service</t>
  </si>
  <si>
    <t>Telegraph</t>
  </si>
  <si>
    <t>Telephone to Homes</t>
  </si>
  <si>
    <t>Internet</t>
  </si>
  <si>
    <t>Direct Connection to Person (Mobile Phones etc.)</t>
  </si>
  <si>
    <t>Neural Communication</t>
  </si>
  <si>
    <t>Massive assistance like magical communication devices that transmit written messages instantly</t>
  </si>
  <si>
    <t>Magical communication spells for voice or video</t>
  </si>
  <si>
    <t>Replacement of traditional communication methods with magical equivalents like telepathy</t>
  </si>
  <si>
    <t>Permanent magical communication networks that function independently of physical constraints. Any communication method (voice, video, text or telepathy)</t>
  </si>
  <si>
    <t>No fantasy-based communication</t>
  </si>
  <si>
    <t>Networks of sentient trees or fauna transmit messages like a biological net</t>
  </si>
  <si>
    <t>World-embedded communication pathways (dream-words, thought-beasts)</t>
  </si>
  <si>
    <t>Herbal Remedies</t>
  </si>
  <si>
    <t>Basic Surgery Intervention</t>
  </si>
  <si>
    <t>Anatomy Studies</t>
  </si>
  <si>
    <t>Early Vaccines</t>
  </si>
  <si>
    <t>Germ Theory, Anesthesia</t>
  </si>
  <si>
    <t>Advanced Surgery, Antibiotics</t>
  </si>
  <si>
    <t>Genetic Engineering, Comprehensive healing</t>
  </si>
  <si>
    <t>Temporary magical protection from diseases or enhanced vitality</t>
  </si>
  <si>
    <t>Replacement of surgery style intervention with magical healing</t>
  </si>
  <si>
    <t>Permanent magical health enhancements or immortality</t>
  </si>
  <si>
    <t>No magical support; mundane biology</t>
  </si>
  <si>
    <t>Rare healing herbs or beasts with curative properties</t>
  </si>
  <si>
    <t>Sentient herbs or mythic symbiosis with healing beasts</t>
  </si>
  <si>
    <t>Medical sanctuaries or divine healing zones</t>
  </si>
  <si>
    <t>Gods grant direct healing; sickness is mythically governed</t>
  </si>
  <si>
    <t>Natural Sources</t>
  </si>
  <si>
    <t>Soap Usage</t>
  </si>
  <si>
    <t>Public Baths</t>
  </si>
  <si>
    <t>Complex Sewer Systems</t>
  </si>
  <si>
    <t>Indoor Plumbing</t>
  </si>
  <si>
    <t>Sewage Treatment</t>
  </si>
  <si>
    <t>Zero-Waste Systems, Full removal of waste</t>
  </si>
  <si>
    <t>Creating clean water</t>
  </si>
  <si>
    <t>Replacement of parts of the traditional sanitation systems with magical purification</t>
  </si>
  <si>
    <t>Permanent magical solutions for waste disposal and water purification</t>
  </si>
  <si>
    <t>Waste and hygiene systems fully mundane</t>
  </si>
  <si>
    <t>Rare purifying creatures or stones used in villages</t>
  </si>
  <si>
    <t>Sentient cleaning organisms or magical runoff zones</t>
  </si>
  <si>
    <t>Sanitation systems integrated into living cities</t>
  </si>
  <si>
    <t>Fantasy materials auto-purify waste and air</t>
  </si>
  <si>
    <t>Waste vanishes by divine will or is eaten by cosmic beings</t>
  </si>
  <si>
    <t>Boats</t>
  </si>
  <si>
    <t>Ocean-Going Vessels, paved roads</t>
  </si>
  <si>
    <t>Track Vehicles (Trains)</t>
  </si>
  <si>
    <t>Steam Trains &amp; Boats</t>
  </si>
  <si>
    <t>Automobiles, Airplanes</t>
  </si>
  <si>
    <t>FTL, Insta Travel</t>
  </si>
  <si>
    <t>Significant assistance like providing magical mounts or vehicles</t>
  </si>
  <si>
    <t>Temporary travel enhancements like short-range teleportation or flight</t>
  </si>
  <si>
    <t>Replacement of traditional travel methods with magical portals or long-range teleportation</t>
  </si>
  <si>
    <t>Permanent magical travel networks like instant global teleportation</t>
  </si>
  <si>
    <t>Fantastical creatures used widely as mounts</t>
  </si>
  <si>
    <t>Mobile forests, ocean-leviathans, and dream-routes exist</t>
  </si>
  <si>
    <t>Movement occurs by thought, dream portals, or divine rewriting of space</t>
  </si>
  <si>
    <t>Cave Paintings</t>
  </si>
  <si>
    <t>Clay Tablets</t>
  </si>
  <si>
    <t>Papyrus Scrolls</t>
  </si>
  <si>
    <t>Paper</t>
  </si>
  <si>
    <t>Handwritten Books</t>
  </si>
  <si>
    <t>Print (The Printing Press)</t>
  </si>
  <si>
    <t>Digital Media</t>
  </si>
  <si>
    <t>Some kind of future storage like crystals or quantum</t>
  </si>
  <si>
    <t>Temporary magical means of storing and transferring knowledge</t>
  </si>
  <si>
    <t>Replacement of digital storage with magical means</t>
  </si>
  <si>
    <t>Permanent magical repositories of knowledge accessible by anyone</t>
  </si>
  <si>
    <t>Knowledge passed orally or via normal materials</t>
  </si>
  <si>
    <t>Living archives that bond to users or respond to need</t>
  </si>
  <si>
    <t>Natural Navigation (Sun, Landmarks, Stars)</t>
  </si>
  <si>
    <t>Simple Maps</t>
  </si>
  <si>
    <t>Early Compass</t>
  </si>
  <si>
    <t>Lighthouses, Magnetic Compass</t>
  </si>
  <si>
    <t>Sextant</t>
  </si>
  <si>
    <t>Chronometers</t>
  </si>
  <si>
    <t>GPS</t>
  </si>
  <si>
    <t>Autonomous Navigation</t>
  </si>
  <si>
    <t>Significant assistance like magical compasses or guiding spells</t>
  </si>
  <si>
    <t>Temporary magical navigation enhancements like short-term foresight</t>
  </si>
  <si>
    <t>Replacement of traditional methods with magical navigation tools like enchanted maps</t>
  </si>
  <si>
    <t>Permanent magical navigation networks like global scrying or location spells</t>
  </si>
  <si>
    <t>Navigation is visual, based on stars, mundane maps</t>
  </si>
  <si>
    <t>Magical maps or talking stones enhance pathfinding</t>
  </si>
  <si>
    <t>Living geography that responds to destination</t>
  </si>
  <si>
    <t>World itself guides all journeys by mythic logic</t>
  </si>
  <si>
    <t>Clubs, Slings</t>
  </si>
  <si>
    <t>Spears</t>
  </si>
  <si>
    <t>Bows</t>
  </si>
  <si>
    <t>Swords, Chariots</t>
  </si>
  <si>
    <t>Siege Weapons</t>
  </si>
  <si>
    <t>War Ships with Catapults and Rams, Crossbows</t>
  </si>
  <si>
    <t>Basic Guns, Cannons</t>
  </si>
  <si>
    <t>Rifles, Artillery</t>
  </si>
  <si>
    <t>Missiles, fighter jets</t>
  </si>
  <si>
    <t>Energy Weapons, Autonomous Drones</t>
  </si>
  <si>
    <t>Increased assistance like temporary protective wards or minor magical damage increases</t>
  </si>
  <si>
    <t>Significant assistance like magical ranged attacks or elemental weapons</t>
  </si>
  <si>
    <t>Temporary magical enhancements like temporary invulnerability, flight, invisibility or powerful offensive spells</t>
  </si>
  <si>
    <t>Replacement of traditional warfare with magical constructs or summoned creatures</t>
  </si>
  <si>
    <t>Weapons made from magical bone, teeth, or crystal</t>
  </si>
  <si>
    <t>Beasts of war and living siege engines</t>
  </si>
  <si>
    <t>Myth-driven war: fate-blades, divine conflict</t>
  </si>
  <si>
    <t>Basic Clay Bowls, Flint Tools, Bone Needles</t>
  </si>
  <si>
    <t>Metal Tools, Drop Spindles, Glass</t>
  </si>
  <si>
    <t>Iron Tools, Pottery Wheels, Looms</t>
  </si>
  <si>
    <t>Water Clocks, Spinning Wheels</t>
  </si>
  <si>
    <t>Advanced Clockwork, Printing Press</t>
  </si>
  <si>
    <t>Mechanical Looms, Steam Engines</t>
  </si>
  <si>
    <t>Digital Tools, CNC Machines</t>
  </si>
  <si>
    <t>Advanced 3D Printers capable of producing heart valves</t>
  </si>
  <si>
    <t>Energy printers</t>
  </si>
  <si>
    <t>Significant assistance like tools that perform tasks autonomously</t>
  </si>
  <si>
    <t>Replacement of traditional tools with magical equivalents like enchanted devices</t>
  </si>
  <si>
    <t>Permanent magical solutions like multifunctional magical tools or smart magical devices</t>
  </si>
  <si>
    <t>All tools are mundane in origin and function</t>
  </si>
  <si>
    <t>Some tools made from fantasy materials (bone-glass, shellstone)</t>
  </si>
  <si>
    <t>Living tools or symbiotic devices exist</t>
  </si>
  <si>
    <t>Myth-tools that evolve or learn with the user</t>
  </si>
  <si>
    <t>Divine tools, memory metal, reality-anchors</t>
  </si>
  <si>
    <t>Tools shaped from pure story, functioning by myth</t>
  </si>
  <si>
    <t>Magic Source</t>
  </si>
  <si>
    <t>Magical Skill</t>
  </si>
  <si>
    <t>Magical Principles</t>
  </si>
  <si>
    <t>Constraints</t>
  </si>
  <si>
    <t>Fantasy Substrate</t>
  </si>
  <si>
    <t>Fantastical Biome</t>
  </si>
  <si>
    <t>Fantasy Resources</t>
  </si>
  <si>
    <t>Supernatural Governance</t>
  </si>
  <si>
    <t>Futuristic Houses built with AI</t>
  </si>
  <si>
    <t>Space habitats that don't need to ever be near a planet.</t>
  </si>
  <si>
    <t>Select Your Row</t>
  </si>
  <si>
    <t>Homes</t>
  </si>
  <si>
    <t>Ordinary homes with no impact from magic</t>
  </si>
  <si>
    <t>Very basic assistance like strengthening builder muscles</t>
  </si>
  <si>
    <t>Foraging, Nomadic Planting</t>
  </si>
  <si>
    <t>Farming Not Required, food generated by technology</t>
  </si>
  <si>
    <t>No magic in farming</t>
  </si>
  <si>
    <t>Agriculture</t>
  </si>
  <si>
    <t>Faster than light comms</t>
  </si>
  <si>
    <t>No magic in communication</t>
  </si>
  <si>
    <t>Simple assistance like magically enhanced messengers for faster delivery</t>
  </si>
  <si>
    <t>Use magic for short range communication</t>
  </si>
  <si>
    <t>Spirits can carry messsages</t>
  </si>
  <si>
    <t>Fantasy creatures or plants used regularly for messages</t>
  </si>
  <si>
    <t>Instant mythic communication systems connected by divine will or equivalent</t>
  </si>
  <si>
    <t>Communication</t>
  </si>
  <si>
    <t>No traditional farming, land feeds society through divine or world-bound will</t>
  </si>
  <si>
    <t>Occasional use of fantasy plants, rare fantastic beasts</t>
  </si>
  <si>
    <t>Fantasy plants routinely cultivated; mystical seasons</t>
  </si>
  <si>
    <t>No Magical Healing</t>
  </si>
  <si>
    <t>Minor assistance like accelerating natural healing processes</t>
  </si>
  <si>
    <t>Significant healing like curing diseases or insta healing serious wounds</t>
  </si>
  <si>
    <t>Regular access to healing plants or minerals</t>
  </si>
  <si>
    <t>Medical</t>
  </si>
  <si>
    <t xml:space="preserve">No magic </t>
  </si>
  <si>
    <t>Minor assitance like purifying a glass of water.</t>
  </si>
  <si>
    <t>Significant assistance like magically purifying larger water sources or enhanced personal hygenie</t>
  </si>
  <si>
    <t>Sanitation &amp; Hygiene</t>
  </si>
  <si>
    <t>Rafts, walking</t>
  </si>
  <si>
    <t>The Wheel (carts etc)</t>
  </si>
  <si>
    <t>Domesticated animals for riding or pulling vehicles</t>
  </si>
  <si>
    <t>No Magic</t>
  </si>
  <si>
    <t>Assistance like enhancing speed or stamina of mounts</t>
  </si>
  <si>
    <t>Rare fantasy creatures sometimes used</t>
  </si>
  <si>
    <t>Travel</t>
  </si>
  <si>
    <t>No Fantasy Travel</t>
  </si>
  <si>
    <t>Mythic tunnels, world roots, or skyrails connect regions</t>
  </si>
  <si>
    <t>Some assistance like magically enhancing memory for oral traditions, preserving written texts.</t>
  </si>
  <si>
    <t>Significant assistance like creating magical archives</t>
  </si>
  <si>
    <t>Some kind of memory holding mineral</t>
  </si>
  <si>
    <t>Knowledge archived in plants / animals</t>
  </si>
  <si>
    <t>World memory zones easily accessible</t>
  </si>
  <si>
    <t>Spirit-linked texts, sentient memory holding creatures</t>
  </si>
  <si>
    <t>General Transfer of Information Between Generations</t>
  </si>
  <si>
    <t>Minor magic like enhance sense of direction</t>
  </si>
  <si>
    <t>Occasional use of spirit guides</t>
  </si>
  <si>
    <t>Natural path-beasts or star-stones available to help guide travelers</t>
  </si>
  <si>
    <t>Navigation</t>
  </si>
  <si>
    <t>Planet Killers</t>
  </si>
  <si>
    <t>Minor assistance like buffs for soldiers</t>
  </si>
  <si>
    <t>Permanent magical solutions like armies of golems or skeletons</t>
  </si>
  <si>
    <t>Mass destructions of regions available as a spell</t>
  </si>
  <si>
    <t>Incredible mythic creatures or plants that participate in war routinely (ala dragons)</t>
  </si>
  <si>
    <t>Weapons &amp; Warfare</t>
  </si>
  <si>
    <t>Minor assistance like strengthened tools that are harder to break</t>
  </si>
  <si>
    <t>Tools &amp; Technology</t>
  </si>
  <si>
    <t>Average</t>
  </si>
  <si>
    <t>Levels</t>
  </si>
  <si>
    <t>Level</t>
  </si>
  <si>
    <t>Minimum Score</t>
  </si>
  <si>
    <t>Raw Scores</t>
  </si>
  <si>
    <t>Generational Transfer of Information</t>
  </si>
  <si>
    <t xml:space="preserve">No Fantasy Elements </t>
  </si>
  <si>
    <t>Rare magical creatures or common natural but fantastical creatures used in battle</t>
  </si>
  <si>
    <t>PS</t>
  </si>
  <si>
    <t>Tech</t>
  </si>
  <si>
    <t>Description</t>
  </si>
  <si>
    <t>EL</t>
  </si>
  <si>
    <t>KL</t>
  </si>
  <si>
    <t>MM</t>
  </si>
  <si>
    <t>Source</t>
  </si>
  <si>
    <t>Skill</t>
  </si>
  <si>
    <t>Principles</t>
  </si>
  <si>
    <t>Constraint</t>
  </si>
  <si>
    <t>Resources</t>
  </si>
  <si>
    <t>Governance</t>
  </si>
  <si>
    <t>Biome</t>
  </si>
  <si>
    <t>Substrate</t>
  </si>
  <si>
    <t>Max</t>
  </si>
  <si>
    <t>Min</t>
  </si>
  <si>
    <t>Avg</t>
  </si>
  <si>
    <t>Technology Power Source</t>
  </si>
  <si>
    <t>Technology Engineering Level</t>
  </si>
  <si>
    <t>Technology Knowledge Level</t>
  </si>
  <si>
    <t>Technology Materials Mastery</t>
  </si>
  <si>
    <t>Magic Source Level</t>
  </si>
  <si>
    <t>Magic Skill Level</t>
  </si>
  <si>
    <t>Magic Principles Understanding Level</t>
  </si>
  <si>
    <t>Magic Constrained Level</t>
  </si>
  <si>
    <t>Fantasy Substrates Available</t>
  </si>
  <si>
    <t>Fantasy Biomes Available</t>
  </si>
  <si>
    <t>Fantasy Resources Used</t>
  </si>
  <si>
    <t>Fantasy Governance Applied</t>
  </si>
  <si>
    <t>Overall</t>
  </si>
  <si>
    <t xml:space="preserve">Summary of your culture's material conditions. You can copy from here to the worksheet if you want, or just use these descriptions as guidelines.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</si>
</sst>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Palatino Linotype"/>
      <family val="1"/>
    </font>
    <font>
      <b/>
      <sz val="11"/>
      <color theme="1"/>
      <name val="Palatino Linotype"/>
      <family val="1"/>
    </font>
    <font>
      <b/>
      <sz val="11"/>
      <color rgb="FF000000"/>
      <name val="Palatino Linotype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1" fillId="0" borderId="1" xfId="0" applyFont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1" fillId="0" borderId="3" xfId="0" applyFont="1" applyBorder="1" applyAlignment="1">
      <alignment wrapText="1"/>
    </xf>
    <xf numFmtId="0" fontId="3" fillId="3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0" borderId="0" xfId="0" applyFont="1"/>
    <xf numFmtId="0" fontId="2" fillId="0" borderId="4" xfId="0" applyFont="1" applyBorder="1"/>
    <xf numFmtId="0" fontId="0" fillId="0" borderId="4" xfId="0" applyBorder="1"/>
    <xf numFmtId="0" fontId="1" fillId="2" borderId="1" xfId="0" applyFont="1" applyFill="1" applyBorder="1"/>
    <xf numFmtId="0" fontId="2" fillId="2" borderId="1" xfId="0" applyFont="1" applyFill="1" applyBorder="1"/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1" xfId="0" applyBorder="1" applyAlignment="1">
      <alignment wrapText="1"/>
    </xf>
    <xf numFmtId="0" fontId="4" fillId="0" borderId="1" xfId="0" applyFont="1" applyBorder="1"/>
    <xf numFmtId="0" fontId="0" fillId="0" borderId="1" xfId="0" applyBorder="1"/>
    <xf numFmtId="0" fontId="0" fillId="0" borderId="0" xfId="0" applyAlignment="1">
      <alignment horizontal="left" wrapText="1"/>
    </xf>
    <xf numFmtId="0" fontId="5" fillId="0" borderId="1" xfId="0" applyFont="1" applyBorder="1"/>
    <xf numFmtId="0" fontId="0" fillId="0" borderId="1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right" wrapText="1"/>
    </xf>
    <xf numFmtId="0" fontId="0" fillId="0" borderId="1" xfId="0" applyFont="1" applyBorder="1"/>
    <xf numFmtId="0" fontId="0" fillId="0" borderId="1" xfId="0" applyFont="1" applyBorder="1" applyAlignment="1">
      <alignment wrapText="1"/>
    </xf>
    <xf numFmtId="0" fontId="0" fillId="0" borderId="0" xfId="0" applyFont="1" applyAlignment="1">
      <alignment horizontal="left"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0" borderId="12" xfId="0" applyFont="1" applyBorder="1"/>
    <xf numFmtId="0" fontId="5" fillId="0" borderId="14" xfId="0" applyFont="1" applyBorder="1"/>
    <xf numFmtId="0" fontId="5" fillId="0" borderId="15" xfId="0" applyFont="1" applyBorder="1"/>
    <xf numFmtId="0" fontId="0" fillId="0" borderId="15" xfId="0" applyBorder="1" applyAlignment="1">
      <alignment wrapText="1"/>
    </xf>
    <xf numFmtId="0" fontId="0" fillId="0" borderId="15" xfId="0" applyBorder="1"/>
    <xf numFmtId="0" fontId="0" fillId="0" borderId="12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15" xfId="0" applyFont="1" applyBorder="1" applyAlignment="1">
      <alignment wrapText="1"/>
    </xf>
    <xf numFmtId="0" fontId="0" fillId="0" borderId="0" xfId="0" applyBorder="1" applyAlignment="1">
      <alignment horizontal="center"/>
    </xf>
    <xf numFmtId="0" fontId="4" fillId="0" borderId="3" xfId="0" applyFont="1" applyBorder="1"/>
    <xf numFmtId="0" fontId="4" fillId="0" borderId="17" xfId="0" applyFont="1" applyFill="1" applyBorder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0" fillId="0" borderId="22" xfId="0" applyBorder="1" applyAlignment="1">
      <alignment wrapText="1"/>
    </xf>
    <xf numFmtId="0" fontId="4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4" fillId="0" borderId="13" xfId="0" applyFont="1" applyBorder="1"/>
    <xf numFmtId="0" fontId="4" fillId="0" borderId="18" xfId="0" applyFont="1" applyBorder="1" applyAlignment="1">
      <alignment horizontal="center"/>
    </xf>
    <xf numFmtId="0" fontId="4" fillId="0" borderId="19" xfId="0" applyFont="1" applyBorder="1"/>
    <xf numFmtId="0" fontId="4" fillId="0" borderId="21" xfId="0" applyFont="1" applyBorder="1" applyAlignment="1">
      <alignment horizontal="center"/>
    </xf>
    <xf numFmtId="0" fontId="4" fillId="0" borderId="23" xfId="0" applyFont="1" applyBorder="1"/>
    <xf numFmtId="0" fontId="4" fillId="0" borderId="12" xfId="0" applyFont="1" applyBorder="1"/>
    <xf numFmtId="0" fontId="5" fillId="0" borderId="13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3201B-65BB-4E9F-B394-0002CF4F8667}">
  <dimension ref="A1:T30"/>
  <sheetViews>
    <sheetView tabSelected="1" workbookViewId="0">
      <selection activeCell="T4" sqref="T4:T14"/>
    </sheetView>
  </sheetViews>
  <sheetFormatPr defaultRowHeight="15" x14ac:dyDescent="0.25"/>
  <cols>
    <col min="3" max="3" width="34.140625" customWidth="1"/>
    <col min="4" max="4" width="4.7109375" bestFit="1" customWidth="1"/>
    <col min="5" max="5" width="5" customWidth="1"/>
    <col min="6" max="6" width="4.7109375" customWidth="1"/>
    <col min="7" max="7" width="4" bestFit="1" customWidth="1"/>
    <col min="8" max="8" width="7.42578125" bestFit="1" customWidth="1"/>
    <col min="9" max="9" width="37.7109375" customWidth="1"/>
    <col min="15" max="15" width="32.140625" customWidth="1"/>
    <col min="18" max="18" width="9.28515625" bestFit="1" customWidth="1"/>
    <col min="19" max="19" width="11.7109375" bestFit="1" customWidth="1"/>
  </cols>
  <sheetData>
    <row r="1" spans="1:20" ht="15.75" thickBot="1" x14ac:dyDescent="0.3">
      <c r="A1" s="47" t="s">
        <v>270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20" x14ac:dyDescent="0.25">
      <c r="A2" s="37"/>
      <c r="B2" s="38"/>
      <c r="C2" s="51" t="s">
        <v>241</v>
      </c>
      <c r="D2" s="51"/>
      <c r="E2" s="51"/>
      <c r="F2" s="51"/>
      <c r="G2" s="51"/>
      <c r="H2" s="57"/>
      <c r="I2" s="50" t="s">
        <v>13</v>
      </c>
      <c r="J2" s="51"/>
      <c r="K2" s="51"/>
      <c r="L2" s="51"/>
      <c r="M2" s="51"/>
      <c r="N2" s="54"/>
      <c r="O2" s="59" t="s">
        <v>19</v>
      </c>
      <c r="P2" s="51"/>
      <c r="Q2" s="51"/>
      <c r="R2" s="51"/>
      <c r="S2" s="51"/>
      <c r="T2" s="52"/>
    </row>
    <row r="3" spans="1:20" x14ac:dyDescent="0.25">
      <c r="A3" s="55"/>
      <c r="B3" s="24"/>
      <c r="C3" s="20" t="s">
        <v>242</v>
      </c>
      <c r="D3" s="20" t="s">
        <v>240</v>
      </c>
      <c r="E3" s="20" t="s">
        <v>243</v>
      </c>
      <c r="F3" s="20" t="s">
        <v>244</v>
      </c>
      <c r="G3" s="20" t="s">
        <v>245</v>
      </c>
      <c r="H3" s="58" t="s">
        <v>269</v>
      </c>
      <c r="I3" s="61" t="s">
        <v>242</v>
      </c>
      <c r="J3" s="20" t="s">
        <v>246</v>
      </c>
      <c r="K3" s="20" t="s">
        <v>247</v>
      </c>
      <c r="L3" s="20" t="s">
        <v>248</v>
      </c>
      <c r="M3" s="20" t="s">
        <v>249</v>
      </c>
      <c r="N3" s="56" t="s">
        <v>269</v>
      </c>
      <c r="O3" s="60" t="s">
        <v>242</v>
      </c>
      <c r="P3" s="48" t="s">
        <v>253</v>
      </c>
      <c r="Q3" s="48" t="s">
        <v>252</v>
      </c>
      <c r="R3" s="48" t="s">
        <v>250</v>
      </c>
      <c r="S3" s="48" t="s">
        <v>251</v>
      </c>
      <c r="T3" s="49" t="s">
        <v>269</v>
      </c>
    </row>
    <row r="4" spans="1:20" ht="30" x14ac:dyDescent="0.25">
      <c r="A4" s="39" t="s">
        <v>177</v>
      </c>
      <c r="B4" s="23"/>
      <c r="C4" s="19" t="str" cm="1">
        <f t="array" ref="C4:G4">_xlfn._xlws.FILTER(Homes!A2:E12,Homes!F2:F12=TRUE)</f>
        <v>Castles, Half-Timber Houses</v>
      </c>
      <c r="D4" s="19">
        <v>2</v>
      </c>
      <c r="E4" s="21">
        <v>4</v>
      </c>
      <c r="F4" s="21">
        <v>3</v>
      </c>
      <c r="G4" s="21">
        <v>3</v>
      </c>
      <c r="H4" s="65">
        <f>LevelCalc!G3</f>
        <v>3</v>
      </c>
      <c r="I4" s="44" t="str" cm="1">
        <f t="array" ref="I4:M4">_xlfn._xlws.FILTER(Homes!A15:E22, Homes!F15:F22=TRUE)</f>
        <v>Very basic assistance like strengthening builder muscles</v>
      </c>
      <c r="J4" s="19">
        <v>2</v>
      </c>
      <c r="K4" s="21">
        <v>2</v>
      </c>
      <c r="L4" s="21">
        <v>1</v>
      </c>
      <c r="M4" s="21">
        <v>1</v>
      </c>
      <c r="N4" s="62">
        <f>LevelCalc!H3</f>
        <v>2</v>
      </c>
      <c r="O4" s="36" t="str" cm="1">
        <f t="array" ref="O4:S4">_xlfn._xlws.FILTER(Homes!A25:E31,Homes!F25:F31=TRUE)</f>
        <v>Ordinary homes with no fantasy terrain or beings</v>
      </c>
      <c r="P4" s="19">
        <v>1</v>
      </c>
      <c r="Q4" s="19">
        <v>1</v>
      </c>
      <c r="R4" s="21">
        <v>1</v>
      </c>
      <c r="S4" s="33">
        <v>1</v>
      </c>
      <c r="T4" s="62">
        <f>LevelCalc!I3</f>
        <v>1</v>
      </c>
    </row>
    <row r="5" spans="1:20" ht="14.25" customHeight="1" x14ac:dyDescent="0.25">
      <c r="A5" s="39" t="s">
        <v>183</v>
      </c>
      <c r="B5" s="23"/>
      <c r="C5" s="19" t="str" cm="1">
        <f t="array" ref="C5:G5">_xlfn._xlws.FILTER(Agriculture!A2:E12,Agriculture!F2:F12=TRUE)</f>
        <v>Three-Field System, Windmills</v>
      </c>
      <c r="D5" s="19">
        <v>2</v>
      </c>
      <c r="E5" s="21">
        <v>3</v>
      </c>
      <c r="F5" s="21">
        <v>3</v>
      </c>
      <c r="G5" s="21">
        <v>3</v>
      </c>
      <c r="H5" s="65">
        <f>LevelCalc!G4</f>
        <v>3</v>
      </c>
      <c r="I5" s="44" t="str" cm="1">
        <f t="array" ref="I5:M5">_xlfn._xlws.FILTER(Agriculture!A15:E22, Agriculture!F15:F22=TRUE)</f>
        <v>No magic in farming</v>
      </c>
      <c r="J5" s="19">
        <v>1</v>
      </c>
      <c r="K5" s="21">
        <v>1</v>
      </c>
      <c r="L5" s="21">
        <v>1</v>
      </c>
      <c r="M5" s="21">
        <v>1</v>
      </c>
      <c r="N5" s="62">
        <f>LevelCalc!H4</f>
        <v>1</v>
      </c>
      <c r="O5" s="36" t="str" cm="1">
        <f t="array" ref="O5:S5">_xlfn._xlws.FILTER(Agriculture!A25:E31, Agriculture!F25:F31=TRUE)</f>
        <v>Occasional use of fantasy plants, rare fantastic beasts</v>
      </c>
      <c r="P5" s="19">
        <v>1</v>
      </c>
      <c r="Q5" s="19">
        <v>2</v>
      </c>
      <c r="R5" s="21">
        <v>1</v>
      </c>
      <c r="S5" s="34">
        <v>1</v>
      </c>
      <c r="T5" s="62">
        <f>LevelCalc!I4</f>
        <v>2</v>
      </c>
    </row>
    <row r="6" spans="1:20" ht="28.5" customHeight="1" x14ac:dyDescent="0.25">
      <c r="A6" s="39" t="s">
        <v>191</v>
      </c>
      <c r="B6" s="23"/>
      <c r="C6" s="19" t="str" cm="1">
        <f t="array" ref="C6:G6">_xlfn._xlws.FILTER(Communication!A2:E12,Communication!F2:F12=TRUE)</f>
        <v>Couriers</v>
      </c>
      <c r="D6" s="19">
        <v>1</v>
      </c>
      <c r="E6" s="21">
        <v>2</v>
      </c>
      <c r="F6" s="21">
        <v>1</v>
      </c>
      <c r="G6" s="21">
        <v>1</v>
      </c>
      <c r="H6" s="65">
        <f>LevelCalc!G5</f>
        <v>2</v>
      </c>
      <c r="I6" s="44" t="str" cm="1">
        <f t="array" ref="I6:M6">_xlfn._xlws.FILTER(Communication!A14:E21, Communication!F14:F21=TRUE)</f>
        <v>Simple assistance like magically enhanced messengers for faster delivery</v>
      </c>
      <c r="J6" s="19">
        <v>2</v>
      </c>
      <c r="K6" s="21">
        <v>2</v>
      </c>
      <c r="L6" s="21">
        <v>1</v>
      </c>
      <c r="M6" s="21">
        <v>2</v>
      </c>
      <c r="N6" s="62">
        <f>LevelCalc!H5</f>
        <v>2</v>
      </c>
      <c r="O6" s="36" t="str" cm="1">
        <f t="array" ref="O6:S6">_xlfn._xlws.FILTER(Communication!A24:E30,Communication!F24:F30=TRUE)</f>
        <v>Fantasy creatures or plants used regularly for messages</v>
      </c>
      <c r="P6" s="19">
        <v>1</v>
      </c>
      <c r="Q6" s="19">
        <v>3</v>
      </c>
      <c r="R6" s="21">
        <v>2</v>
      </c>
      <c r="S6" s="34">
        <v>1</v>
      </c>
      <c r="T6" s="62">
        <f>LevelCalc!I5</f>
        <v>2</v>
      </c>
    </row>
    <row r="7" spans="1:20" ht="28.5" customHeight="1" x14ac:dyDescent="0.25">
      <c r="A7" s="39" t="s">
        <v>199</v>
      </c>
      <c r="B7" s="23"/>
      <c r="C7" s="19" t="str" cm="1">
        <f t="array" ref="C7:G7">_xlfn._xlws.FILTER(Medical!A2:E10,Medical!F2:F10=TRUE)</f>
        <v>Anatomy Studies</v>
      </c>
      <c r="D7" s="19">
        <v>2</v>
      </c>
      <c r="E7" s="21">
        <v>2</v>
      </c>
      <c r="F7" s="21">
        <v>3</v>
      </c>
      <c r="G7" s="21">
        <v>2</v>
      </c>
      <c r="H7" s="65">
        <f>LevelCalc!G6</f>
        <v>2</v>
      </c>
      <c r="I7" s="44" t="str" cm="1">
        <f t="array" ref="I7:M7">_xlfn._xlws.FILTER(Medical!A12:E18,Medical!F12:F18=TRUE)</f>
        <v>Significant healing like curing diseases or insta healing serious wounds</v>
      </c>
      <c r="J7" s="19">
        <v>2</v>
      </c>
      <c r="K7" s="21">
        <v>3</v>
      </c>
      <c r="L7" s="21">
        <v>3</v>
      </c>
      <c r="M7" s="21">
        <v>3</v>
      </c>
      <c r="N7" s="62">
        <f>LevelCalc!H6</f>
        <v>3</v>
      </c>
      <c r="O7" s="36" t="str" cm="1">
        <f t="array" ref="O7:S7">_xlfn._xlws.FILTER(Medical!A21:E27,Medical!F21:F27=TRUE)</f>
        <v>No magical support; mundane biology</v>
      </c>
      <c r="P7" s="19">
        <v>1</v>
      </c>
      <c r="Q7" s="19">
        <v>1</v>
      </c>
      <c r="R7" s="21">
        <v>1</v>
      </c>
      <c r="S7" s="34">
        <v>1</v>
      </c>
      <c r="T7" s="62">
        <f>LevelCalc!I6</f>
        <v>1</v>
      </c>
    </row>
    <row r="8" spans="1:20" ht="14.25" customHeight="1" x14ac:dyDescent="0.25">
      <c r="A8" s="39" t="s">
        <v>203</v>
      </c>
      <c r="B8" s="23"/>
      <c r="C8" s="19" t="str" cm="1">
        <f t="array" ref="C8:G8">_xlfn._xlws.FILTER('Sanitation &amp; Hygiene'!A2:E9,'Sanitation &amp; Hygiene'!F2:F9=TRUE)</f>
        <v>Public Baths</v>
      </c>
      <c r="D8" s="19">
        <v>2</v>
      </c>
      <c r="E8" s="21">
        <v>3</v>
      </c>
      <c r="F8" s="21">
        <v>2</v>
      </c>
      <c r="G8" s="21">
        <v>3</v>
      </c>
      <c r="H8" s="65">
        <f>LevelCalc!G7</f>
        <v>2</v>
      </c>
      <c r="I8" s="44" t="str" cm="1">
        <f t="array" ref="I8:M8">_xlfn._xlws.FILTER('Sanitation &amp; Hygiene'!A12:E18, 'Sanitation &amp; Hygiene'!F12:F18=TRUE)</f>
        <v xml:space="preserve">No magic </v>
      </c>
      <c r="J8" s="19">
        <v>1</v>
      </c>
      <c r="K8" s="21">
        <v>1</v>
      </c>
      <c r="L8" s="21">
        <v>1</v>
      </c>
      <c r="M8" s="21">
        <v>1</v>
      </c>
      <c r="N8" s="62">
        <f>LevelCalc!H7</f>
        <v>1</v>
      </c>
      <c r="O8" s="36" t="str" cm="1">
        <f t="array" ref="O8:S8">_xlfn._xlws.FILTER('Sanitation &amp; Hygiene'!A21:E27, 'Sanitation &amp; Hygiene'!F21:F27=TRUE)</f>
        <v>Waste and hygiene systems fully mundane</v>
      </c>
      <c r="P8" s="19">
        <v>1</v>
      </c>
      <c r="Q8" s="19">
        <v>1</v>
      </c>
      <c r="R8" s="21">
        <v>1</v>
      </c>
      <c r="S8" s="34">
        <v>1</v>
      </c>
      <c r="T8" s="62">
        <f>LevelCalc!I7</f>
        <v>1</v>
      </c>
    </row>
    <row r="9" spans="1:20" ht="14.25" customHeight="1" x14ac:dyDescent="0.25">
      <c r="A9" s="39" t="s">
        <v>210</v>
      </c>
      <c r="B9" s="23"/>
      <c r="C9" s="19" t="str" cm="1">
        <f t="array" ref="C9:G9">_xlfn._xlws.FILTER(Travel!A2:E11,Travel!F2:F11=TRUE)</f>
        <v>Ocean-Going Vessels, paved roads</v>
      </c>
      <c r="D9" s="19">
        <v>2</v>
      </c>
      <c r="E9" s="21">
        <v>3</v>
      </c>
      <c r="F9" s="21">
        <v>3</v>
      </c>
      <c r="G9" s="21">
        <v>3</v>
      </c>
      <c r="H9" s="65">
        <f>LevelCalc!G8</f>
        <v>3</v>
      </c>
      <c r="I9" s="44" t="str" cm="1">
        <f t="array" ref="I9:M9">_xlfn._xlws.FILTER(Travel!A14:E20, Travel!F14:F20=TRUE)</f>
        <v>No Magic</v>
      </c>
      <c r="J9" s="19">
        <v>1</v>
      </c>
      <c r="K9" s="21">
        <v>1</v>
      </c>
      <c r="L9" s="21">
        <v>1</v>
      </c>
      <c r="M9" s="21">
        <v>1</v>
      </c>
      <c r="N9" s="62">
        <f>LevelCalc!H8</f>
        <v>1</v>
      </c>
      <c r="O9" s="36" t="str" cm="1">
        <f t="array" ref="O9:S9">_xlfn._xlws.FILTER(Travel!A23:E29, Travel!F23:F29=TRUE)</f>
        <v>No Fantasy Travel</v>
      </c>
      <c r="P9" s="19">
        <v>1</v>
      </c>
      <c r="Q9" s="19">
        <v>1</v>
      </c>
      <c r="R9" s="21">
        <v>1</v>
      </c>
      <c r="S9" s="34">
        <v>1</v>
      </c>
      <c r="T9" s="62">
        <f>LevelCalc!I8</f>
        <v>1</v>
      </c>
    </row>
    <row r="10" spans="1:20" ht="28.5" customHeight="1" x14ac:dyDescent="0.25">
      <c r="A10" s="39" t="s">
        <v>237</v>
      </c>
      <c r="B10" s="23"/>
      <c r="C10" s="19" t="str" cm="1">
        <f t="array" ref="C10:G10">_xlfn._xlws.FILTER('Generational Transfer of Inform'!A2:E10,'Generational Transfer of Inform'!F2:F10=TRUE)</f>
        <v>Handwritten Books</v>
      </c>
      <c r="D10" s="19">
        <v>2</v>
      </c>
      <c r="E10" s="21">
        <v>3</v>
      </c>
      <c r="F10" s="21">
        <v>3</v>
      </c>
      <c r="G10" s="21">
        <v>3</v>
      </c>
      <c r="H10" s="65">
        <f>LevelCalc!G9</f>
        <v>3</v>
      </c>
      <c r="I10" s="44" t="str" cm="1">
        <f t="array" ref="I10:M10">_xlfn._xlws.FILTER('Generational Transfer of Inform'!A13:E19, 'Generational Transfer of Inform'!F13:F19=TRUE)</f>
        <v>Temporary magical means of storing and transferring knowledge</v>
      </c>
      <c r="J10" s="19">
        <v>2</v>
      </c>
      <c r="K10" s="21">
        <v>3</v>
      </c>
      <c r="L10" s="21">
        <v>2</v>
      </c>
      <c r="M10" s="21">
        <v>3</v>
      </c>
      <c r="N10" s="62">
        <f>LevelCalc!H9</f>
        <v>2</v>
      </c>
      <c r="O10" s="36" t="str" cm="1">
        <f t="array" ref="O10:S10">_xlfn._xlws.FILTER('Generational Transfer of Inform'!A22:E28, 'Generational Transfer of Inform'!F22:F28=TRUE)</f>
        <v>Knowledge passed orally or via normal materials</v>
      </c>
      <c r="P10" s="19">
        <v>1</v>
      </c>
      <c r="Q10" s="19">
        <v>1</v>
      </c>
      <c r="R10" s="21">
        <v>1</v>
      </c>
      <c r="S10" s="34">
        <v>1</v>
      </c>
      <c r="T10" s="62">
        <f>LevelCalc!I9</f>
        <v>1</v>
      </c>
    </row>
    <row r="11" spans="1:20" ht="14.25" customHeight="1" x14ac:dyDescent="0.25">
      <c r="A11" s="39" t="s">
        <v>223</v>
      </c>
      <c r="B11" s="23"/>
      <c r="C11" s="19" t="str" cm="1">
        <f t="array" ref="C11:G11">_xlfn._xlws.FILTER(Navigation!A2:E10,Navigation!F2:F10=TRUE)</f>
        <v>Sextant</v>
      </c>
      <c r="D11" s="19">
        <v>2</v>
      </c>
      <c r="E11" s="21">
        <v>3</v>
      </c>
      <c r="F11" s="21">
        <v>3</v>
      </c>
      <c r="G11" s="21">
        <v>3</v>
      </c>
      <c r="H11" s="65">
        <f>LevelCalc!G10</f>
        <v>3</v>
      </c>
      <c r="I11" s="44" t="str" cm="1">
        <f t="array" ref="I11:M11">_xlfn._xlws.FILTER(Navigation!A13:E19, Navigation!F13:F19=TRUE)</f>
        <v>No Magic</v>
      </c>
      <c r="J11" s="19">
        <v>1</v>
      </c>
      <c r="K11" s="21">
        <v>1</v>
      </c>
      <c r="L11" s="21">
        <v>1</v>
      </c>
      <c r="M11" s="21">
        <v>1</v>
      </c>
      <c r="N11" s="62">
        <f>LevelCalc!H10</f>
        <v>1</v>
      </c>
      <c r="O11" s="36" t="str" cm="1">
        <f t="array" ref="O11:S11">_xlfn._xlws.FILTER(Navigation!A22:E28, Navigation!F22:F28=TRUE)</f>
        <v>Navigation is visual, based on stars, mundane maps</v>
      </c>
      <c r="P11" s="19">
        <v>1</v>
      </c>
      <c r="Q11" s="19">
        <v>1</v>
      </c>
      <c r="R11" s="21">
        <v>1</v>
      </c>
      <c r="S11" s="34">
        <v>1</v>
      </c>
      <c r="T11" s="62">
        <f>LevelCalc!I10</f>
        <v>1</v>
      </c>
    </row>
    <row r="12" spans="1:20" ht="28.5" customHeight="1" x14ac:dyDescent="0.25">
      <c r="A12" s="39" t="s">
        <v>229</v>
      </c>
      <c r="B12" s="23"/>
      <c r="C12" s="19" t="str" cm="1">
        <f t="array" ref="C12:G12">_xlfn._xlws.FILTER('Weapons &amp; Warfare'!A2:E13, 'Weapons &amp; Warfare'!F2:F13=TRUE)</f>
        <v>War Ships with Catapults and Rams, Crossbows</v>
      </c>
      <c r="D12" s="19">
        <v>3</v>
      </c>
      <c r="E12" s="21">
        <v>4</v>
      </c>
      <c r="F12" s="21">
        <v>3</v>
      </c>
      <c r="G12" s="21">
        <v>4</v>
      </c>
      <c r="H12" s="65">
        <f>LevelCalc!G11</f>
        <v>3</v>
      </c>
      <c r="I12" s="44" t="str" cm="1">
        <f t="array" ref="I12:M12">_xlfn._xlws.FILTER('Weapons &amp; Warfare'!A16:E24, 'Weapons &amp; Warfare'!F16:F24=TRUE)</f>
        <v>Minor assistance like buffs for soldiers</v>
      </c>
      <c r="J12" s="19">
        <v>2</v>
      </c>
      <c r="K12" s="21">
        <v>2</v>
      </c>
      <c r="L12" s="21">
        <v>1</v>
      </c>
      <c r="M12" s="21">
        <v>1</v>
      </c>
      <c r="N12" s="62">
        <f>LevelCalc!H11</f>
        <v>2</v>
      </c>
      <c r="O12" s="36" t="str" cm="1">
        <f t="array" ref="O12:S12">_xlfn._xlws.FILTER('Weapons &amp; Warfare'!A27:E33,'Weapons &amp; Warfare'!F27:F33=TRUE)</f>
        <v xml:space="preserve">No Fantasy Elements </v>
      </c>
      <c r="P12" s="19">
        <v>1</v>
      </c>
      <c r="Q12" s="19">
        <v>1</v>
      </c>
      <c r="R12" s="21">
        <v>1</v>
      </c>
      <c r="S12" s="34">
        <v>1</v>
      </c>
      <c r="T12" s="62">
        <f>LevelCalc!I11</f>
        <v>1</v>
      </c>
    </row>
    <row r="13" spans="1:20" ht="14.25" customHeight="1" thickBot="1" x14ac:dyDescent="0.3">
      <c r="A13" s="40" t="s">
        <v>231</v>
      </c>
      <c r="B13" s="41"/>
      <c r="C13" s="42" t="str" cm="1">
        <f t="array" ref="C13:G13">_xlfn._xlws.FILTER('Tools &amp; Technology'!A2:E11,'Tools &amp; Technology'!F2:F11=TRUE)</f>
        <v>Water Clocks, Spinning Wheels</v>
      </c>
      <c r="D13" s="42">
        <v>3</v>
      </c>
      <c r="E13" s="43">
        <v>3</v>
      </c>
      <c r="F13" s="43">
        <v>3</v>
      </c>
      <c r="G13" s="43">
        <v>3</v>
      </c>
      <c r="H13" s="66">
        <f>LevelCalc!G12</f>
        <v>3</v>
      </c>
      <c r="I13" s="45" t="str" cm="1">
        <f t="array" ref="I13:M13">_xlfn._xlws.FILTER('Tools &amp; Technology'!A14:E19, 'Tools &amp; Technology'!F14:F19=TRUE)</f>
        <v>No Magic</v>
      </c>
      <c r="J13" s="42">
        <v>1</v>
      </c>
      <c r="K13" s="43">
        <v>1</v>
      </c>
      <c r="L13" s="43">
        <v>1</v>
      </c>
      <c r="M13" s="43">
        <v>1</v>
      </c>
      <c r="N13" s="63">
        <f>LevelCalc!H12</f>
        <v>1</v>
      </c>
      <c r="O13" s="53" t="str" cm="1">
        <f t="array" ref="O13:S13">_xlfn._xlws.FILTER('Tools &amp; Technology'!A22:E28, 'Tools &amp; Technology'!F22:F28=TRUE)</f>
        <v>All tools are mundane in origin and function</v>
      </c>
      <c r="P13" s="42">
        <v>1</v>
      </c>
      <c r="Q13" s="42">
        <v>1</v>
      </c>
      <c r="R13" s="43">
        <v>1</v>
      </c>
      <c r="S13" s="46">
        <v>1</v>
      </c>
      <c r="T13" s="63">
        <f>LevelCalc!I12</f>
        <v>1</v>
      </c>
    </row>
    <row r="14" spans="1:20" x14ac:dyDescent="0.25">
      <c r="N14" s="64"/>
      <c r="Q14" s="22"/>
      <c r="R14" s="22"/>
      <c r="S14" s="35"/>
      <c r="T14" s="67"/>
    </row>
    <row r="16" spans="1:20" x14ac:dyDescent="0.25">
      <c r="A16" s="31"/>
      <c r="B16" s="31"/>
      <c r="C16" s="31"/>
      <c r="D16" s="19" t="s">
        <v>254</v>
      </c>
      <c r="E16" s="19" t="s">
        <v>255</v>
      </c>
      <c r="F16" s="19" t="s">
        <v>256</v>
      </c>
    </row>
    <row r="17" spans="1:6" x14ac:dyDescent="0.25">
      <c r="A17" s="31" t="s">
        <v>257</v>
      </c>
      <c r="B17" s="31"/>
      <c r="C17" s="31"/>
      <c r="D17" s="32">
        <f>MAX(D4:D13)</f>
        <v>3</v>
      </c>
      <c r="E17" s="32">
        <f>MIN(D4:D13)</f>
        <v>1</v>
      </c>
      <c r="F17" s="32">
        <f>AVERAGE(D4:D13)</f>
        <v>2.1</v>
      </c>
    </row>
    <row r="18" spans="1:6" x14ac:dyDescent="0.25">
      <c r="A18" s="31" t="s">
        <v>258</v>
      </c>
      <c r="B18" s="31"/>
      <c r="C18" s="31"/>
      <c r="D18" s="32">
        <f>MAX(E4:E13)</f>
        <v>4</v>
      </c>
      <c r="E18" s="32">
        <f>MIN(E4:E13)</f>
        <v>2</v>
      </c>
      <c r="F18" s="32">
        <f>AVERAGE(F4:F13)</f>
        <v>2.7</v>
      </c>
    </row>
    <row r="19" spans="1:6" x14ac:dyDescent="0.25">
      <c r="A19" s="31" t="s">
        <v>259</v>
      </c>
      <c r="B19" s="31"/>
      <c r="C19" s="31"/>
      <c r="D19" s="32">
        <f>MAX(F4:F13)</f>
        <v>3</v>
      </c>
      <c r="E19" s="32">
        <f>MIN(F4:F13)</f>
        <v>1</v>
      </c>
      <c r="F19" s="32">
        <f>AVERAGE(F4:F13)</f>
        <v>2.7</v>
      </c>
    </row>
    <row r="20" spans="1:6" x14ac:dyDescent="0.25">
      <c r="A20" s="31" t="s">
        <v>260</v>
      </c>
      <c r="B20" s="31"/>
      <c r="C20" s="31"/>
      <c r="D20" s="32">
        <f>MAX(G4:G13)</f>
        <v>4</v>
      </c>
      <c r="E20" s="32">
        <f>MIN(G4:G13)</f>
        <v>1</v>
      </c>
      <c r="F20" s="32">
        <f>AVERAGE(G4:G13)</f>
        <v>2.8</v>
      </c>
    </row>
    <row r="21" spans="1:6" x14ac:dyDescent="0.25">
      <c r="A21" s="31"/>
      <c r="B21" s="31"/>
      <c r="C21" s="31"/>
      <c r="D21" s="31"/>
      <c r="E21" s="31"/>
      <c r="F21" s="31"/>
    </row>
    <row r="22" spans="1:6" x14ac:dyDescent="0.25">
      <c r="A22" s="31" t="s">
        <v>261</v>
      </c>
      <c r="B22" s="31"/>
      <c r="C22" s="31"/>
      <c r="D22" s="32">
        <f>MAX(J4:J13)</f>
        <v>2</v>
      </c>
      <c r="E22" s="32">
        <f>MIN(J4:J13)</f>
        <v>1</v>
      </c>
      <c r="F22" s="32">
        <f>AVERAGE(D9:D18)</f>
        <v>2.7142857142857144</v>
      </c>
    </row>
    <row r="23" spans="1:6" x14ac:dyDescent="0.25">
      <c r="A23" s="31" t="s">
        <v>262</v>
      </c>
      <c r="B23" s="31"/>
      <c r="C23" s="31"/>
      <c r="D23" s="32">
        <f>MAX(K4:K13)</f>
        <v>3</v>
      </c>
      <c r="E23" s="32">
        <f>MIN(K4:K13)</f>
        <v>1</v>
      </c>
      <c r="F23" s="32">
        <f>AVERAGE(F9:F18)</f>
        <v>2.8285714285714287</v>
      </c>
    </row>
    <row r="24" spans="1:6" x14ac:dyDescent="0.25">
      <c r="A24" s="31" t="s">
        <v>263</v>
      </c>
      <c r="B24" s="31"/>
      <c r="C24" s="31"/>
      <c r="D24" s="32">
        <f>MAX(L4:L13)</f>
        <v>3</v>
      </c>
      <c r="E24" s="32">
        <f>MIN(L4:L13)</f>
        <v>1</v>
      </c>
      <c r="F24" s="32">
        <f>AVERAGE(F9:F18)</f>
        <v>2.8285714285714287</v>
      </c>
    </row>
    <row r="25" spans="1:6" x14ac:dyDescent="0.25">
      <c r="A25" s="31" t="s">
        <v>264</v>
      </c>
      <c r="B25" s="31"/>
      <c r="C25" s="31"/>
      <c r="D25" s="32">
        <f>MAX(M4:M13)</f>
        <v>3</v>
      </c>
      <c r="E25" s="32">
        <f>MIN(M4:M13)</f>
        <v>1</v>
      </c>
      <c r="F25" s="32">
        <f>AVERAGE(G9:G18)</f>
        <v>3.2</v>
      </c>
    </row>
    <row r="26" spans="1:6" x14ac:dyDescent="0.25">
      <c r="A26" s="31"/>
      <c r="B26" s="31"/>
      <c r="C26" s="31"/>
      <c r="D26" s="31"/>
      <c r="E26" s="31"/>
      <c r="F26" s="31"/>
    </row>
    <row r="27" spans="1:6" x14ac:dyDescent="0.25">
      <c r="A27" s="31" t="s">
        <v>265</v>
      </c>
      <c r="B27" s="31"/>
      <c r="C27" s="31"/>
      <c r="D27" s="32">
        <f>MAX(P4:P13)</f>
        <v>1</v>
      </c>
      <c r="E27" s="32">
        <f>MIN(P4:P13)</f>
        <v>1</v>
      </c>
      <c r="F27" s="32">
        <v>1</v>
      </c>
    </row>
    <row r="28" spans="1:6" x14ac:dyDescent="0.25">
      <c r="A28" s="31" t="s">
        <v>266</v>
      </c>
      <c r="B28" s="31"/>
      <c r="C28" s="31"/>
      <c r="D28" s="32">
        <f>MAX(Q4:Q13)</f>
        <v>3</v>
      </c>
      <c r="E28" s="32">
        <f>MIN(Q4:Q13)</f>
        <v>1</v>
      </c>
      <c r="F28" s="32">
        <v>1.3</v>
      </c>
    </row>
    <row r="29" spans="1:6" x14ac:dyDescent="0.25">
      <c r="A29" s="31" t="s">
        <v>267</v>
      </c>
      <c r="B29" s="31"/>
      <c r="C29" s="31"/>
      <c r="D29" s="32">
        <f>MAX(R4:R13)</f>
        <v>2</v>
      </c>
      <c r="E29" s="32">
        <f>MIN(R4:R13)</f>
        <v>1</v>
      </c>
      <c r="F29" s="32">
        <v>1.1000000000000001</v>
      </c>
    </row>
    <row r="30" spans="1:6" x14ac:dyDescent="0.25">
      <c r="A30" s="31" t="s">
        <v>268</v>
      </c>
      <c r="B30" s="31"/>
      <c r="C30" s="31"/>
      <c r="D30" s="32">
        <f>MAX(S4:S13)</f>
        <v>1</v>
      </c>
      <c r="E30" s="32">
        <f>MIN(S4:S13)</f>
        <v>1</v>
      </c>
      <c r="F30" s="32">
        <v>1</v>
      </c>
    </row>
  </sheetData>
  <mergeCells count="31">
    <mergeCell ref="A27:C27"/>
    <mergeCell ref="A28:C28"/>
    <mergeCell ref="A29:C29"/>
    <mergeCell ref="A30:C30"/>
    <mergeCell ref="O2:T2"/>
    <mergeCell ref="A22:C22"/>
    <mergeCell ref="A23:C23"/>
    <mergeCell ref="A24:C24"/>
    <mergeCell ref="A25:C25"/>
    <mergeCell ref="A26:F26"/>
    <mergeCell ref="A17:C17"/>
    <mergeCell ref="A18:C18"/>
    <mergeCell ref="A19:C19"/>
    <mergeCell ref="A20:C20"/>
    <mergeCell ref="A21:F21"/>
    <mergeCell ref="C2:G2"/>
    <mergeCell ref="I2:M2"/>
    <mergeCell ref="A1:S1"/>
    <mergeCell ref="A16:C16"/>
    <mergeCell ref="A13:B13"/>
    <mergeCell ref="A2:B2"/>
    <mergeCell ref="A11:B11"/>
    <mergeCell ref="A12:B12"/>
    <mergeCell ref="A6:B6"/>
    <mergeCell ref="A7:B7"/>
    <mergeCell ref="A8:B8"/>
    <mergeCell ref="A9:B9"/>
    <mergeCell ref="A10:B10"/>
    <mergeCell ref="A4:B4"/>
    <mergeCell ref="A5:B5"/>
    <mergeCell ref="A3:B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8"/>
  <sheetViews>
    <sheetView topLeftCell="A18" workbookViewId="0">
      <selection activeCell="F8" sqref="F8"/>
    </sheetView>
  </sheetViews>
  <sheetFormatPr defaultRowHeight="15" x14ac:dyDescent="0.25"/>
  <cols>
    <col min="1" max="1" width="22.42578125" customWidth="1"/>
    <col min="2" max="2" width="13.5703125" customWidth="1"/>
    <col min="3" max="3" width="12.28515625" customWidth="1"/>
    <col min="4" max="4" width="11.85546875" customWidth="1"/>
    <col min="5" max="5" width="15" customWidth="1"/>
  </cols>
  <sheetData>
    <row r="1" spans="1:6" ht="17.25" x14ac:dyDescent="0.35">
      <c r="A1" s="29" t="s">
        <v>0</v>
      </c>
      <c r="B1" s="29"/>
      <c r="C1" s="29"/>
      <c r="D1" s="29"/>
      <c r="E1" s="29"/>
      <c r="F1" s="4" cm="1">
        <f t="array" ref="F1">IFERROR(AVERAGE(_xlfn._xlws.FILTER(B2:E11,F2:F11=TRUE)),0)</f>
        <v>2.75</v>
      </c>
    </row>
    <row r="2" spans="1:6" ht="51.75" x14ac:dyDescent="0.35">
      <c r="A2" s="5"/>
      <c r="B2" s="5" t="s">
        <v>1</v>
      </c>
      <c r="C2" s="5" t="s">
        <v>2</v>
      </c>
      <c r="D2" s="5" t="s">
        <v>3</v>
      </c>
      <c r="E2" s="5" t="s">
        <v>4</v>
      </c>
      <c r="F2" s="5" t="s">
        <v>176</v>
      </c>
    </row>
    <row r="3" spans="1:6" ht="49.5" x14ac:dyDescent="0.3">
      <c r="A3" s="4" t="s">
        <v>115</v>
      </c>
      <c r="B3" s="4">
        <v>1</v>
      </c>
      <c r="C3" s="4">
        <v>1</v>
      </c>
      <c r="D3" s="4">
        <v>1</v>
      </c>
      <c r="E3" s="4">
        <v>1</v>
      </c>
      <c r="F3" s="8" t="b">
        <v>0</v>
      </c>
    </row>
    <row r="4" spans="1:6" ht="16.5" x14ac:dyDescent="0.3">
      <c r="A4" s="4" t="s">
        <v>116</v>
      </c>
      <c r="B4" s="4">
        <v>1</v>
      </c>
      <c r="C4" s="4">
        <v>2</v>
      </c>
      <c r="D4" s="4">
        <v>2</v>
      </c>
      <c r="E4" s="4">
        <v>2</v>
      </c>
      <c r="F4" s="8" t="b">
        <v>0</v>
      </c>
    </row>
    <row r="5" spans="1:6" ht="16.5" x14ac:dyDescent="0.3">
      <c r="A5" s="4" t="s">
        <v>117</v>
      </c>
      <c r="B5" s="4">
        <v>2</v>
      </c>
      <c r="C5" s="4">
        <v>2</v>
      </c>
      <c r="D5" s="4">
        <v>2</v>
      </c>
      <c r="E5" s="4">
        <v>2</v>
      </c>
      <c r="F5" s="8" t="b">
        <v>0</v>
      </c>
    </row>
    <row r="6" spans="1:6" ht="33" x14ac:dyDescent="0.3">
      <c r="A6" s="4" t="s">
        <v>118</v>
      </c>
      <c r="B6" s="4">
        <v>2</v>
      </c>
      <c r="C6" s="4">
        <v>3</v>
      </c>
      <c r="D6" s="4">
        <v>2</v>
      </c>
      <c r="E6" s="4">
        <v>3</v>
      </c>
      <c r="F6" s="8" t="b">
        <v>0</v>
      </c>
    </row>
    <row r="7" spans="1:6" ht="16.5" x14ac:dyDescent="0.3">
      <c r="A7" s="4" t="s">
        <v>119</v>
      </c>
      <c r="B7" s="4">
        <v>2</v>
      </c>
      <c r="C7" s="4">
        <v>3</v>
      </c>
      <c r="D7" s="4">
        <v>3</v>
      </c>
      <c r="E7" s="4">
        <v>3</v>
      </c>
      <c r="F7" s="8" t="b">
        <v>1</v>
      </c>
    </row>
    <row r="8" spans="1:6" ht="16.5" x14ac:dyDescent="0.3">
      <c r="A8" s="4" t="s">
        <v>120</v>
      </c>
      <c r="B8" s="4">
        <v>3</v>
      </c>
      <c r="C8" s="4">
        <v>4</v>
      </c>
      <c r="D8" s="4">
        <v>3</v>
      </c>
      <c r="E8" s="4">
        <v>4</v>
      </c>
      <c r="F8" s="8" t="b">
        <v>0</v>
      </c>
    </row>
    <row r="9" spans="1:6" ht="16.5" x14ac:dyDescent="0.3">
      <c r="A9" s="4" t="s">
        <v>121</v>
      </c>
      <c r="B9" s="4">
        <v>4</v>
      </c>
      <c r="C9" s="4">
        <v>5</v>
      </c>
      <c r="D9" s="4">
        <v>4</v>
      </c>
      <c r="E9" s="4">
        <v>4</v>
      </c>
      <c r="F9" s="8" t="b">
        <v>0</v>
      </c>
    </row>
    <row r="10" spans="1:6" ht="33" x14ac:dyDescent="0.3">
      <c r="A10" s="4" t="s">
        <v>122</v>
      </c>
      <c r="B10" s="4">
        <v>5</v>
      </c>
      <c r="C10" s="4">
        <v>5</v>
      </c>
      <c r="D10" s="4">
        <v>5</v>
      </c>
      <c r="E10" s="4">
        <v>5</v>
      </c>
      <c r="F10" s="8" t="b">
        <v>0</v>
      </c>
    </row>
    <row r="11" spans="1:6" ht="16.5" x14ac:dyDescent="0.3">
      <c r="A11" s="2"/>
      <c r="B11" s="2"/>
      <c r="C11" s="2"/>
      <c r="D11" s="2"/>
      <c r="E11" s="2"/>
      <c r="F11" s="2"/>
    </row>
    <row r="12" spans="1:6" ht="17.25" x14ac:dyDescent="0.35">
      <c r="A12" s="30" t="s">
        <v>13</v>
      </c>
      <c r="B12" s="30"/>
      <c r="C12" s="30"/>
      <c r="D12" s="30"/>
      <c r="E12" s="30"/>
      <c r="F12" s="4" cm="1">
        <f t="array" ref="F12">IFERROR(AVERAGE(_xlfn._xlws.FILTER(B13:E19,F13:F19=TRUE)),0)</f>
        <v>1</v>
      </c>
    </row>
    <row r="13" spans="1:6" ht="51.75" x14ac:dyDescent="0.35">
      <c r="A13" s="5"/>
      <c r="B13" s="7" t="s">
        <v>166</v>
      </c>
      <c r="C13" s="7" t="s">
        <v>167</v>
      </c>
      <c r="D13" s="7" t="s">
        <v>168</v>
      </c>
      <c r="E13" s="7" t="s">
        <v>169</v>
      </c>
      <c r="F13" s="5" t="s">
        <v>176</v>
      </c>
    </row>
    <row r="14" spans="1:6" ht="16.5" x14ac:dyDescent="0.3">
      <c r="A14" s="4" t="s">
        <v>207</v>
      </c>
      <c r="B14" s="4">
        <v>1</v>
      </c>
      <c r="C14" s="4">
        <v>1</v>
      </c>
      <c r="D14" s="4">
        <v>1</v>
      </c>
      <c r="E14" s="4">
        <v>1</v>
      </c>
      <c r="F14" s="8" t="b">
        <v>1</v>
      </c>
    </row>
    <row r="15" spans="1:6" ht="49.5" x14ac:dyDescent="0.3">
      <c r="A15" s="4" t="s">
        <v>220</v>
      </c>
      <c r="B15" s="4">
        <v>2</v>
      </c>
      <c r="C15" s="4">
        <v>2</v>
      </c>
      <c r="D15" s="4">
        <v>1</v>
      </c>
      <c r="E15" s="4">
        <v>1</v>
      </c>
      <c r="F15" s="8" t="b">
        <v>0</v>
      </c>
    </row>
    <row r="16" spans="1:6" ht="66" x14ac:dyDescent="0.3">
      <c r="A16" s="4" t="s">
        <v>123</v>
      </c>
      <c r="B16" s="4">
        <v>2</v>
      </c>
      <c r="C16" s="4">
        <v>3</v>
      </c>
      <c r="D16" s="4">
        <v>2</v>
      </c>
      <c r="E16" s="4">
        <v>2</v>
      </c>
      <c r="F16" s="8" t="b">
        <v>0</v>
      </c>
    </row>
    <row r="17" spans="1:6" ht="66" x14ac:dyDescent="0.3">
      <c r="A17" s="4" t="s">
        <v>124</v>
      </c>
      <c r="B17" s="4">
        <v>2</v>
      </c>
      <c r="C17" s="4">
        <v>3</v>
      </c>
      <c r="D17" s="4">
        <v>3</v>
      </c>
      <c r="E17" s="4">
        <v>3</v>
      </c>
      <c r="F17" s="8" t="b">
        <v>0</v>
      </c>
    </row>
    <row r="18" spans="1:6" ht="82.5" x14ac:dyDescent="0.3">
      <c r="A18" s="4" t="s">
        <v>125</v>
      </c>
      <c r="B18" s="4">
        <v>3</v>
      </c>
      <c r="C18" s="4">
        <v>4</v>
      </c>
      <c r="D18" s="4">
        <v>4</v>
      </c>
      <c r="E18" s="4">
        <v>4</v>
      </c>
      <c r="F18" s="8" t="b">
        <v>0</v>
      </c>
    </row>
    <row r="19" spans="1:6" ht="66" x14ac:dyDescent="0.3">
      <c r="A19" s="4" t="s">
        <v>126</v>
      </c>
      <c r="B19" s="4">
        <v>5</v>
      </c>
      <c r="C19" s="4">
        <v>5</v>
      </c>
      <c r="D19" s="4">
        <v>5</v>
      </c>
      <c r="E19" s="4">
        <v>5</v>
      </c>
      <c r="F19" s="8" t="b">
        <v>0</v>
      </c>
    </row>
    <row r="20" spans="1:6" ht="16.5" x14ac:dyDescent="0.3">
      <c r="A20" s="2"/>
      <c r="B20" s="2"/>
      <c r="C20" s="2"/>
      <c r="D20" s="2"/>
      <c r="E20" s="2"/>
      <c r="F20" s="2"/>
    </row>
    <row r="21" spans="1:6" ht="17.25" x14ac:dyDescent="0.35">
      <c r="A21" s="29" t="s">
        <v>19</v>
      </c>
      <c r="B21" s="29"/>
      <c r="C21" s="29"/>
      <c r="D21" s="29"/>
      <c r="E21" s="29"/>
      <c r="F21" s="4" cm="1">
        <f t="array" ref="F21">IFERROR(AVERAGE(_xlfn._xlws.FILTER(B22:E28,F22:F28=TRUE)),0)</f>
        <v>1</v>
      </c>
    </row>
    <row r="22" spans="1:6" ht="51.75" x14ac:dyDescent="0.35">
      <c r="A22" s="5"/>
      <c r="B22" s="5" t="s">
        <v>170</v>
      </c>
      <c r="C22" s="5" t="s">
        <v>171</v>
      </c>
      <c r="D22" s="5" t="s">
        <v>172</v>
      </c>
      <c r="E22" s="5" t="s">
        <v>173</v>
      </c>
      <c r="F22" s="5" t="s">
        <v>176</v>
      </c>
    </row>
    <row r="23" spans="1:6" ht="49.5" x14ac:dyDescent="0.3">
      <c r="A23" s="4" t="s">
        <v>127</v>
      </c>
      <c r="B23" s="4">
        <v>1</v>
      </c>
      <c r="C23" s="4">
        <v>1</v>
      </c>
      <c r="D23" s="4">
        <v>1</v>
      </c>
      <c r="E23" s="4">
        <v>1</v>
      </c>
      <c r="F23" s="8" t="b">
        <v>1</v>
      </c>
    </row>
    <row r="24" spans="1:6" ht="33" x14ac:dyDescent="0.3">
      <c r="A24" s="4" t="s">
        <v>221</v>
      </c>
      <c r="B24" s="4">
        <v>2</v>
      </c>
      <c r="C24" s="4">
        <v>1</v>
      </c>
      <c r="D24" s="4">
        <v>1</v>
      </c>
      <c r="E24" s="4">
        <v>2</v>
      </c>
      <c r="F24" s="8" t="b">
        <v>0</v>
      </c>
    </row>
    <row r="25" spans="1:6" ht="49.5" x14ac:dyDescent="0.3">
      <c r="A25" s="4" t="s">
        <v>128</v>
      </c>
      <c r="B25" s="4">
        <v>3</v>
      </c>
      <c r="C25" s="4">
        <v>2</v>
      </c>
      <c r="D25" s="4">
        <v>3</v>
      </c>
      <c r="E25" s="4">
        <v>1</v>
      </c>
      <c r="F25" s="8" t="b">
        <v>0</v>
      </c>
    </row>
    <row r="26" spans="1:6" ht="49.5" x14ac:dyDescent="0.3">
      <c r="A26" s="4" t="s">
        <v>222</v>
      </c>
      <c r="B26" s="4">
        <v>2</v>
      </c>
      <c r="C26" s="4">
        <v>4</v>
      </c>
      <c r="D26" s="4">
        <v>4</v>
      </c>
      <c r="E26" s="4">
        <v>1</v>
      </c>
      <c r="F26" s="8" t="b">
        <v>0</v>
      </c>
    </row>
    <row r="27" spans="1:6" ht="49.5" x14ac:dyDescent="0.3">
      <c r="A27" s="4" t="s">
        <v>129</v>
      </c>
      <c r="B27" s="4">
        <v>5</v>
      </c>
      <c r="C27" s="4">
        <v>3</v>
      </c>
      <c r="D27" s="4">
        <v>2</v>
      </c>
      <c r="E27" s="4">
        <v>2</v>
      </c>
      <c r="F27" s="8" t="b">
        <v>0</v>
      </c>
    </row>
    <row r="28" spans="1:6" ht="49.5" x14ac:dyDescent="0.3">
      <c r="A28" s="4" t="s">
        <v>130</v>
      </c>
      <c r="B28" s="4">
        <v>6</v>
      </c>
      <c r="C28" s="4">
        <v>2</v>
      </c>
      <c r="D28" s="4">
        <v>2</v>
      </c>
      <c r="E28" s="4">
        <v>5</v>
      </c>
      <c r="F28" s="8" t="b">
        <v>0</v>
      </c>
    </row>
  </sheetData>
  <mergeCells count="3">
    <mergeCell ref="A1:E1"/>
    <mergeCell ref="A12:E12"/>
    <mergeCell ref="A21:E2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3"/>
  <sheetViews>
    <sheetView topLeftCell="A23" workbookViewId="0">
      <selection activeCell="A27" sqref="A27:A33"/>
    </sheetView>
  </sheetViews>
  <sheetFormatPr defaultRowHeight="15" x14ac:dyDescent="0.25"/>
  <cols>
    <col min="1" max="1" width="24" customWidth="1"/>
    <col min="2" max="2" width="11.140625" customWidth="1"/>
    <col min="3" max="3" width="13.28515625" customWidth="1"/>
    <col min="4" max="4" width="13" customWidth="1"/>
    <col min="5" max="5" width="13.7109375" customWidth="1"/>
  </cols>
  <sheetData>
    <row r="1" spans="1:7" ht="17.25" x14ac:dyDescent="0.35">
      <c r="A1" s="29" t="s">
        <v>0</v>
      </c>
      <c r="B1" s="29"/>
      <c r="C1" s="29"/>
      <c r="D1" s="29"/>
      <c r="E1" s="29"/>
      <c r="F1" s="4" cm="1">
        <f t="array" ref="F1">IFERROR(AVERAGE(_xlfn._xlws.FILTER(B2:E13,F2:F13=TRUE)),0)</f>
        <v>3.5</v>
      </c>
    </row>
    <row r="2" spans="1:7" ht="51.75" x14ac:dyDescent="0.35">
      <c r="A2" s="5"/>
      <c r="B2" s="5" t="s">
        <v>1</v>
      </c>
      <c r="C2" s="5" t="s">
        <v>2</v>
      </c>
      <c r="D2" s="5" t="s">
        <v>3</v>
      </c>
      <c r="E2" s="5" t="s">
        <v>4</v>
      </c>
      <c r="F2" s="5" t="s">
        <v>176</v>
      </c>
    </row>
    <row r="3" spans="1:7" ht="16.5" x14ac:dyDescent="0.3">
      <c r="A3" s="4" t="s">
        <v>131</v>
      </c>
      <c r="B3" s="4">
        <v>1</v>
      </c>
      <c r="C3" s="4">
        <v>1</v>
      </c>
      <c r="D3" s="4">
        <v>1</v>
      </c>
      <c r="E3" s="4">
        <v>1</v>
      </c>
      <c r="F3" s="8" t="b">
        <v>0</v>
      </c>
      <c r="G3" s="3"/>
    </row>
    <row r="4" spans="1:7" ht="16.5" x14ac:dyDescent="0.3">
      <c r="A4" s="4" t="s">
        <v>132</v>
      </c>
      <c r="B4" s="4">
        <v>1</v>
      </c>
      <c r="C4" s="4">
        <v>2</v>
      </c>
      <c r="D4" s="4">
        <v>1</v>
      </c>
      <c r="E4" s="4">
        <v>2</v>
      </c>
      <c r="F4" s="8" t="b">
        <v>0</v>
      </c>
      <c r="G4" s="3"/>
    </row>
    <row r="5" spans="1:7" ht="16.5" x14ac:dyDescent="0.3">
      <c r="A5" s="4" t="s">
        <v>133</v>
      </c>
      <c r="B5" s="4">
        <v>1</v>
      </c>
      <c r="C5" s="4">
        <v>2</v>
      </c>
      <c r="D5" s="4">
        <v>1</v>
      </c>
      <c r="E5" s="4">
        <v>2</v>
      </c>
      <c r="F5" s="8" t="b">
        <v>0</v>
      </c>
      <c r="G5" s="3"/>
    </row>
    <row r="6" spans="1:7" ht="16.5" x14ac:dyDescent="0.3">
      <c r="A6" s="4" t="s">
        <v>134</v>
      </c>
      <c r="B6" s="4">
        <v>2</v>
      </c>
      <c r="C6" s="4">
        <v>3</v>
      </c>
      <c r="D6" s="4">
        <v>2</v>
      </c>
      <c r="E6" s="4">
        <v>3</v>
      </c>
      <c r="F6" s="8" t="b">
        <v>0</v>
      </c>
      <c r="G6" s="3"/>
    </row>
    <row r="7" spans="1:7" ht="16.5" x14ac:dyDescent="0.3">
      <c r="A7" s="4" t="s">
        <v>135</v>
      </c>
      <c r="B7" s="4">
        <v>3</v>
      </c>
      <c r="C7" s="4">
        <v>3</v>
      </c>
      <c r="D7" s="4">
        <v>3</v>
      </c>
      <c r="E7" s="4">
        <v>3</v>
      </c>
      <c r="F7" s="8" t="b">
        <v>0</v>
      </c>
      <c r="G7" s="3"/>
    </row>
    <row r="8" spans="1:7" ht="49.5" x14ac:dyDescent="0.3">
      <c r="A8" s="4" t="s">
        <v>136</v>
      </c>
      <c r="B8" s="4">
        <v>3</v>
      </c>
      <c r="C8" s="4">
        <v>4</v>
      </c>
      <c r="D8" s="4">
        <v>3</v>
      </c>
      <c r="E8" s="4">
        <v>4</v>
      </c>
      <c r="F8" s="8" t="b">
        <v>1</v>
      </c>
      <c r="G8" s="3"/>
    </row>
    <row r="9" spans="1:7" ht="16.5" x14ac:dyDescent="0.3">
      <c r="A9" s="4" t="s">
        <v>137</v>
      </c>
      <c r="B9" s="4">
        <v>3</v>
      </c>
      <c r="C9" s="4">
        <v>4</v>
      </c>
      <c r="D9" s="4">
        <v>3</v>
      </c>
      <c r="E9" s="4">
        <v>4</v>
      </c>
      <c r="F9" s="8" t="b">
        <v>0</v>
      </c>
      <c r="G9" s="3"/>
    </row>
    <row r="10" spans="1:7" ht="16.5" x14ac:dyDescent="0.3">
      <c r="A10" s="4" t="s">
        <v>138</v>
      </c>
      <c r="B10" s="4">
        <v>4</v>
      </c>
      <c r="C10" s="4">
        <v>4</v>
      </c>
      <c r="D10" s="4">
        <v>4</v>
      </c>
      <c r="E10" s="4">
        <v>4</v>
      </c>
      <c r="F10" s="8" t="b">
        <v>0</v>
      </c>
      <c r="G10" s="3"/>
    </row>
    <row r="11" spans="1:7" ht="16.5" x14ac:dyDescent="0.3">
      <c r="A11" s="4" t="s">
        <v>139</v>
      </c>
      <c r="B11" s="4">
        <v>5</v>
      </c>
      <c r="C11" s="4">
        <v>5</v>
      </c>
      <c r="D11" s="4">
        <v>4</v>
      </c>
      <c r="E11" s="4">
        <v>5</v>
      </c>
      <c r="F11" s="8" t="b">
        <v>0</v>
      </c>
      <c r="G11" s="3"/>
    </row>
    <row r="12" spans="1:7" ht="33" x14ac:dyDescent="0.3">
      <c r="A12" s="4" t="s">
        <v>140</v>
      </c>
      <c r="B12" s="4">
        <v>5</v>
      </c>
      <c r="C12" s="4">
        <v>5</v>
      </c>
      <c r="D12" s="4">
        <v>5</v>
      </c>
      <c r="E12" s="4">
        <v>5</v>
      </c>
      <c r="F12" s="8" t="b">
        <v>0</v>
      </c>
      <c r="G12" s="3"/>
    </row>
    <row r="13" spans="1:7" ht="16.5" x14ac:dyDescent="0.3">
      <c r="A13" s="4" t="s">
        <v>224</v>
      </c>
      <c r="B13" s="4">
        <v>6</v>
      </c>
      <c r="C13" s="4">
        <v>6</v>
      </c>
      <c r="D13" s="4">
        <v>6</v>
      </c>
      <c r="E13" s="4">
        <v>6</v>
      </c>
      <c r="F13" s="8" t="b">
        <v>0</v>
      </c>
      <c r="G13" s="3"/>
    </row>
    <row r="14" spans="1:7" ht="16.5" x14ac:dyDescent="0.3">
      <c r="A14" s="2"/>
      <c r="B14" s="2"/>
      <c r="C14" s="2"/>
      <c r="D14" s="2"/>
      <c r="E14" s="2"/>
      <c r="F14" s="2"/>
      <c r="G14" s="3"/>
    </row>
    <row r="15" spans="1:7" ht="17.25" x14ac:dyDescent="0.35">
      <c r="A15" s="30" t="s">
        <v>13</v>
      </c>
      <c r="B15" s="30"/>
      <c r="C15" s="30"/>
      <c r="D15" s="30"/>
      <c r="E15" s="30"/>
      <c r="F15" s="4" cm="1">
        <f t="array" ref="F15">IFERROR(AVERAGE(_xlfn._xlws.FILTER(B16:E24,F16:F24=TRUE)),0)</f>
        <v>1.5</v>
      </c>
      <c r="G15" s="3"/>
    </row>
    <row r="16" spans="1:7" ht="51.75" x14ac:dyDescent="0.35">
      <c r="A16" s="5"/>
      <c r="B16" s="7" t="s">
        <v>166</v>
      </c>
      <c r="C16" s="7" t="s">
        <v>167</v>
      </c>
      <c r="D16" s="7" t="s">
        <v>168</v>
      </c>
      <c r="E16" s="7" t="s">
        <v>169</v>
      </c>
      <c r="F16" s="5" t="s">
        <v>176</v>
      </c>
      <c r="G16" s="3"/>
    </row>
    <row r="17" spans="1:7" ht="16.5" x14ac:dyDescent="0.3">
      <c r="A17" s="4" t="s">
        <v>207</v>
      </c>
      <c r="B17" s="4">
        <v>1</v>
      </c>
      <c r="C17" s="4">
        <v>1</v>
      </c>
      <c r="D17" s="4">
        <v>1</v>
      </c>
      <c r="E17" s="4">
        <v>1</v>
      </c>
      <c r="F17" s="8" t="b">
        <v>0</v>
      </c>
      <c r="G17" s="3"/>
    </row>
    <row r="18" spans="1:7" ht="33" x14ac:dyDescent="0.3">
      <c r="A18" s="4" t="s">
        <v>225</v>
      </c>
      <c r="B18" s="4">
        <v>2</v>
      </c>
      <c r="C18" s="4">
        <v>2</v>
      </c>
      <c r="D18" s="4">
        <v>1</v>
      </c>
      <c r="E18" s="4">
        <v>1</v>
      </c>
      <c r="F18" s="8" t="b">
        <v>1</v>
      </c>
      <c r="G18" s="3"/>
    </row>
    <row r="19" spans="1:7" ht="82.5" x14ac:dyDescent="0.3">
      <c r="A19" s="4" t="s">
        <v>141</v>
      </c>
      <c r="B19" s="4">
        <v>2</v>
      </c>
      <c r="C19" s="4">
        <v>2</v>
      </c>
      <c r="D19" s="4">
        <v>2</v>
      </c>
      <c r="E19" s="4">
        <v>2</v>
      </c>
      <c r="F19" s="8" t="b">
        <v>0</v>
      </c>
      <c r="G19" s="3"/>
    </row>
    <row r="20" spans="1:7" ht="66" x14ac:dyDescent="0.3">
      <c r="A20" s="4" t="s">
        <v>142</v>
      </c>
      <c r="B20" s="4">
        <v>3</v>
      </c>
      <c r="C20" s="4">
        <v>3</v>
      </c>
      <c r="D20" s="4">
        <v>2</v>
      </c>
      <c r="E20" s="4">
        <v>3</v>
      </c>
      <c r="F20" s="8" t="b">
        <v>0</v>
      </c>
      <c r="G20" s="3"/>
    </row>
    <row r="21" spans="1:7" ht="81.75" customHeight="1" x14ac:dyDescent="0.3">
      <c r="A21" s="4" t="s">
        <v>143</v>
      </c>
      <c r="B21" s="4">
        <v>3</v>
      </c>
      <c r="C21" s="4">
        <v>4</v>
      </c>
      <c r="D21" s="4">
        <v>3</v>
      </c>
      <c r="E21" s="4">
        <v>3</v>
      </c>
      <c r="F21" s="8" t="b">
        <v>0</v>
      </c>
      <c r="G21" s="3"/>
    </row>
    <row r="22" spans="1:7" ht="66" x14ac:dyDescent="0.3">
      <c r="A22" s="4" t="s">
        <v>144</v>
      </c>
      <c r="B22" s="4">
        <v>4</v>
      </c>
      <c r="C22" s="4">
        <v>4</v>
      </c>
      <c r="D22" s="4">
        <v>4</v>
      </c>
      <c r="E22" s="4">
        <v>4</v>
      </c>
      <c r="F22" s="8" t="b">
        <v>0</v>
      </c>
      <c r="G22" s="3"/>
    </row>
    <row r="23" spans="1:7" ht="49.5" x14ac:dyDescent="0.3">
      <c r="A23" s="4" t="s">
        <v>226</v>
      </c>
      <c r="B23" s="4">
        <v>5</v>
      </c>
      <c r="C23" s="4">
        <v>5</v>
      </c>
      <c r="D23" s="4">
        <v>5</v>
      </c>
      <c r="E23" s="4">
        <v>5</v>
      </c>
      <c r="F23" s="8" t="b">
        <v>0</v>
      </c>
      <c r="G23" s="3"/>
    </row>
    <row r="24" spans="1:7" ht="49.5" x14ac:dyDescent="0.3">
      <c r="A24" s="4" t="s">
        <v>227</v>
      </c>
      <c r="B24" s="4">
        <v>6</v>
      </c>
      <c r="C24" s="4">
        <v>6</v>
      </c>
      <c r="D24" s="4">
        <v>5</v>
      </c>
      <c r="E24" s="4">
        <v>6</v>
      </c>
      <c r="F24" s="8" t="b">
        <v>0</v>
      </c>
      <c r="G24" s="3"/>
    </row>
    <row r="25" spans="1:7" ht="16.5" x14ac:dyDescent="0.3">
      <c r="A25" s="2"/>
      <c r="B25" s="2"/>
      <c r="C25" s="2"/>
      <c r="D25" s="2"/>
      <c r="E25" s="2"/>
      <c r="F25" s="2"/>
      <c r="G25" s="3"/>
    </row>
    <row r="26" spans="1:7" ht="17.25" x14ac:dyDescent="0.35">
      <c r="A26" s="29" t="s">
        <v>19</v>
      </c>
      <c r="B26" s="29"/>
      <c r="C26" s="29"/>
      <c r="D26" s="29"/>
      <c r="E26" s="29"/>
      <c r="F26" s="4" cm="1">
        <f t="array" ref="F26">IFERROR(AVERAGE(_xlfn._xlws.FILTER(B27:E33,F27:F33=TRUE)),0)</f>
        <v>1</v>
      </c>
      <c r="G26" s="3"/>
    </row>
    <row r="27" spans="1:7" ht="51.75" x14ac:dyDescent="0.35">
      <c r="A27" s="5"/>
      <c r="B27" s="5" t="s">
        <v>170</v>
      </c>
      <c r="C27" s="5" t="s">
        <v>171</v>
      </c>
      <c r="D27" s="5" t="s">
        <v>172</v>
      </c>
      <c r="E27" s="5" t="s">
        <v>173</v>
      </c>
      <c r="F27" s="5" t="s">
        <v>176</v>
      </c>
      <c r="G27" s="3"/>
    </row>
    <row r="28" spans="1:7" ht="16.5" x14ac:dyDescent="0.3">
      <c r="A28" s="4" t="s">
        <v>238</v>
      </c>
      <c r="B28" s="4">
        <v>1</v>
      </c>
      <c r="C28" s="4">
        <v>1</v>
      </c>
      <c r="D28" s="4">
        <v>1</v>
      </c>
      <c r="E28" s="4">
        <v>1</v>
      </c>
      <c r="F28" s="8" t="b">
        <v>1</v>
      </c>
      <c r="G28" s="3"/>
    </row>
    <row r="29" spans="1:7" ht="66" x14ac:dyDescent="0.3">
      <c r="A29" s="4" t="s">
        <v>239</v>
      </c>
      <c r="B29" s="4">
        <v>1</v>
      </c>
      <c r="C29" s="4">
        <v>3</v>
      </c>
      <c r="D29" s="4">
        <v>2</v>
      </c>
      <c r="E29" s="4">
        <v>1</v>
      </c>
      <c r="F29" s="8" t="b">
        <v>0</v>
      </c>
      <c r="G29" s="3"/>
    </row>
    <row r="30" spans="1:7" ht="49.5" x14ac:dyDescent="0.3">
      <c r="A30" s="4" t="s">
        <v>145</v>
      </c>
      <c r="B30" s="4">
        <v>1</v>
      </c>
      <c r="C30" s="4">
        <v>2</v>
      </c>
      <c r="D30" s="4">
        <v>3</v>
      </c>
      <c r="E30" s="4">
        <v>1</v>
      </c>
      <c r="F30" s="8" t="b">
        <v>0</v>
      </c>
      <c r="G30" s="3"/>
    </row>
    <row r="31" spans="1:7" ht="33" x14ac:dyDescent="0.3">
      <c r="A31" s="4" t="s">
        <v>146</v>
      </c>
      <c r="B31" s="4">
        <v>2</v>
      </c>
      <c r="C31" s="4">
        <v>4</v>
      </c>
      <c r="D31" s="4">
        <v>4</v>
      </c>
      <c r="E31" s="4">
        <v>2</v>
      </c>
      <c r="F31" s="8" t="b">
        <v>0</v>
      </c>
      <c r="G31" s="3"/>
    </row>
    <row r="32" spans="1:7" ht="66" x14ac:dyDescent="0.3">
      <c r="A32" s="4" t="s">
        <v>228</v>
      </c>
      <c r="B32" s="4">
        <v>3</v>
      </c>
      <c r="C32" s="4">
        <v>6</v>
      </c>
      <c r="D32" s="4">
        <v>5</v>
      </c>
      <c r="E32" s="4">
        <v>2</v>
      </c>
      <c r="F32" s="8" t="b">
        <v>0</v>
      </c>
      <c r="G32" s="3"/>
    </row>
    <row r="33" spans="1:7" ht="33" x14ac:dyDescent="0.3">
      <c r="A33" s="4" t="s">
        <v>147</v>
      </c>
      <c r="B33" s="4">
        <v>4</v>
      </c>
      <c r="C33" s="4">
        <v>2</v>
      </c>
      <c r="D33" s="4">
        <v>2</v>
      </c>
      <c r="E33" s="4">
        <v>6</v>
      </c>
      <c r="F33" s="8" t="b">
        <v>0</v>
      </c>
      <c r="G33" s="3"/>
    </row>
  </sheetData>
  <mergeCells count="3">
    <mergeCell ref="A1:E1"/>
    <mergeCell ref="A15:E15"/>
    <mergeCell ref="A26:E26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topLeftCell="A14" workbookViewId="0">
      <selection activeCell="A21" sqref="A21:E28"/>
    </sheetView>
  </sheetViews>
  <sheetFormatPr defaultRowHeight="15" x14ac:dyDescent="0.25"/>
  <cols>
    <col min="1" max="1" width="29.140625" customWidth="1"/>
    <col min="2" max="2" width="13" customWidth="1"/>
    <col min="3" max="3" width="13.28515625" customWidth="1"/>
    <col min="4" max="4" width="15" customWidth="1"/>
    <col min="5" max="5" width="15.140625" customWidth="1"/>
  </cols>
  <sheetData>
    <row r="1" spans="1:7" ht="17.25" x14ac:dyDescent="0.35">
      <c r="A1" s="29" t="s">
        <v>0</v>
      </c>
      <c r="B1" s="29"/>
      <c r="C1" s="29"/>
      <c r="D1" s="29"/>
      <c r="E1" s="29"/>
      <c r="F1" s="4" cm="1">
        <f t="array" ref="F1">IFERROR(AVERAGE(_xlfn._xlws.FILTER(B2:E11,F2:F11=TRUE)),0)</f>
        <v>3</v>
      </c>
    </row>
    <row r="2" spans="1:7" ht="51.75" x14ac:dyDescent="0.35">
      <c r="A2" s="5"/>
      <c r="B2" s="5" t="s">
        <v>1</v>
      </c>
      <c r="C2" s="5" t="s">
        <v>2</v>
      </c>
      <c r="D2" s="5" t="s">
        <v>3</v>
      </c>
      <c r="E2" s="5" t="s">
        <v>4</v>
      </c>
      <c r="F2" s="5" t="s">
        <v>176</v>
      </c>
    </row>
    <row r="3" spans="1:7" ht="33" x14ac:dyDescent="0.3">
      <c r="A3" s="4" t="s">
        <v>148</v>
      </c>
      <c r="B3" s="4">
        <v>1</v>
      </c>
      <c r="C3" s="4">
        <v>1</v>
      </c>
      <c r="D3" s="4">
        <v>1</v>
      </c>
      <c r="E3" s="4">
        <v>1</v>
      </c>
      <c r="F3" s="8" t="b">
        <v>0</v>
      </c>
      <c r="G3" s="1"/>
    </row>
    <row r="4" spans="1:7" ht="33" x14ac:dyDescent="0.3">
      <c r="A4" s="4" t="s">
        <v>149</v>
      </c>
      <c r="B4" s="4">
        <v>2</v>
      </c>
      <c r="C4" s="4">
        <v>2</v>
      </c>
      <c r="D4" s="4">
        <v>2</v>
      </c>
      <c r="E4" s="4">
        <v>2</v>
      </c>
      <c r="F4" s="8" t="b">
        <v>0</v>
      </c>
      <c r="G4" s="1"/>
    </row>
    <row r="5" spans="1:7" ht="33" x14ac:dyDescent="0.3">
      <c r="A5" s="4" t="s">
        <v>150</v>
      </c>
      <c r="B5" s="4">
        <v>2</v>
      </c>
      <c r="C5" s="4">
        <v>3</v>
      </c>
      <c r="D5" s="4">
        <v>2</v>
      </c>
      <c r="E5" s="4">
        <v>3</v>
      </c>
      <c r="F5" s="8" t="b">
        <v>0</v>
      </c>
      <c r="G5" s="1"/>
    </row>
    <row r="6" spans="1:7" ht="33" x14ac:dyDescent="0.3">
      <c r="A6" s="4" t="s">
        <v>151</v>
      </c>
      <c r="B6" s="4">
        <v>3</v>
      </c>
      <c r="C6" s="4">
        <v>3</v>
      </c>
      <c r="D6" s="4">
        <v>3</v>
      </c>
      <c r="E6" s="4">
        <v>3</v>
      </c>
      <c r="F6" s="8" t="b">
        <v>1</v>
      </c>
      <c r="G6" s="1"/>
    </row>
    <row r="7" spans="1:7" ht="33" x14ac:dyDescent="0.3">
      <c r="A7" s="4" t="s">
        <v>152</v>
      </c>
      <c r="B7" s="4">
        <v>3</v>
      </c>
      <c r="C7" s="4">
        <v>4</v>
      </c>
      <c r="D7" s="4">
        <v>3</v>
      </c>
      <c r="E7" s="4">
        <v>4</v>
      </c>
      <c r="F7" s="8" t="b">
        <v>0</v>
      </c>
      <c r="G7" s="1"/>
    </row>
    <row r="8" spans="1:7" ht="33" x14ac:dyDescent="0.3">
      <c r="A8" s="4" t="s">
        <v>153</v>
      </c>
      <c r="B8" s="4">
        <v>4</v>
      </c>
      <c r="C8" s="4">
        <v>4</v>
      </c>
      <c r="D8" s="4">
        <v>4</v>
      </c>
      <c r="E8" s="4">
        <v>4</v>
      </c>
      <c r="F8" s="8" t="b">
        <v>0</v>
      </c>
      <c r="G8" s="1"/>
    </row>
    <row r="9" spans="1:7" ht="16.5" x14ac:dyDescent="0.3">
      <c r="A9" s="4" t="s">
        <v>154</v>
      </c>
      <c r="B9" s="4">
        <v>4</v>
      </c>
      <c r="C9" s="4">
        <v>5</v>
      </c>
      <c r="D9" s="4">
        <v>4</v>
      </c>
      <c r="E9" s="4">
        <v>4</v>
      </c>
      <c r="F9" s="8" t="b">
        <v>0</v>
      </c>
      <c r="G9" s="1"/>
    </row>
    <row r="10" spans="1:7" ht="49.5" x14ac:dyDescent="0.3">
      <c r="A10" s="4" t="s">
        <v>155</v>
      </c>
      <c r="B10" s="4">
        <v>4</v>
      </c>
      <c r="C10" s="4">
        <v>5</v>
      </c>
      <c r="D10" s="4">
        <v>4</v>
      </c>
      <c r="E10" s="4">
        <v>5</v>
      </c>
      <c r="F10" s="8" t="b">
        <v>0</v>
      </c>
      <c r="G10" s="1"/>
    </row>
    <row r="11" spans="1:7" ht="16.5" x14ac:dyDescent="0.3">
      <c r="A11" s="4" t="s">
        <v>156</v>
      </c>
      <c r="B11" s="4">
        <v>6</v>
      </c>
      <c r="C11" s="4">
        <v>5</v>
      </c>
      <c r="D11" s="4">
        <v>6</v>
      </c>
      <c r="E11" s="4">
        <v>5</v>
      </c>
      <c r="F11" s="8" t="b">
        <v>0</v>
      </c>
      <c r="G11" s="1"/>
    </row>
    <row r="12" spans="1:7" ht="16.5" x14ac:dyDescent="0.3">
      <c r="A12" s="2"/>
      <c r="B12" s="2"/>
      <c r="C12" s="2"/>
      <c r="D12" s="2"/>
      <c r="E12" s="2"/>
      <c r="F12" s="2"/>
      <c r="G12" s="1"/>
    </row>
    <row r="13" spans="1:7" ht="17.25" x14ac:dyDescent="0.35">
      <c r="A13" s="30" t="s">
        <v>13</v>
      </c>
      <c r="B13" s="30"/>
      <c r="C13" s="30"/>
      <c r="D13" s="30"/>
      <c r="E13" s="30"/>
      <c r="F13" s="4" cm="1">
        <f t="array" ref="F13">IFERROR(AVERAGE(_xlfn._xlws.FILTER(B14:E19,F14:F19=TRUE)),0)</f>
        <v>1</v>
      </c>
      <c r="G13" s="1"/>
    </row>
    <row r="14" spans="1:7" ht="51.75" x14ac:dyDescent="0.35">
      <c r="A14" s="5"/>
      <c r="B14" s="7" t="s">
        <v>166</v>
      </c>
      <c r="C14" s="7" t="s">
        <v>167</v>
      </c>
      <c r="D14" s="7" t="s">
        <v>168</v>
      </c>
      <c r="E14" s="7" t="s">
        <v>169</v>
      </c>
      <c r="F14" s="5" t="s">
        <v>176</v>
      </c>
      <c r="G14" s="1"/>
    </row>
    <row r="15" spans="1:7" ht="16.5" x14ac:dyDescent="0.3">
      <c r="A15" s="4" t="s">
        <v>207</v>
      </c>
      <c r="B15" s="4">
        <v>1</v>
      </c>
      <c r="C15" s="4">
        <v>1</v>
      </c>
      <c r="D15" s="4">
        <v>1</v>
      </c>
      <c r="E15" s="4">
        <v>1</v>
      </c>
      <c r="F15" s="8" t="b">
        <v>1</v>
      </c>
      <c r="G15" s="1"/>
    </row>
    <row r="16" spans="1:7" ht="49.5" x14ac:dyDescent="0.3">
      <c r="A16" s="4" t="s">
        <v>230</v>
      </c>
      <c r="B16" s="4">
        <v>1</v>
      </c>
      <c r="C16" s="4">
        <v>2</v>
      </c>
      <c r="D16" s="4">
        <v>2</v>
      </c>
      <c r="E16" s="4">
        <v>2</v>
      </c>
      <c r="F16" s="8" t="b">
        <v>0</v>
      </c>
      <c r="G16" s="1"/>
    </row>
    <row r="17" spans="1:7" ht="49.5" x14ac:dyDescent="0.3">
      <c r="A17" s="4" t="s">
        <v>157</v>
      </c>
      <c r="B17" s="4">
        <v>2</v>
      </c>
      <c r="C17" s="4">
        <v>3</v>
      </c>
      <c r="D17" s="4">
        <v>4</v>
      </c>
      <c r="E17" s="4">
        <v>3</v>
      </c>
      <c r="F17" s="8" t="b">
        <v>0</v>
      </c>
      <c r="G17" s="1"/>
    </row>
    <row r="18" spans="1:7" ht="66" x14ac:dyDescent="0.3">
      <c r="A18" s="4" t="s">
        <v>158</v>
      </c>
      <c r="B18" s="4">
        <v>3</v>
      </c>
      <c r="C18" s="4">
        <v>4</v>
      </c>
      <c r="D18" s="4">
        <v>5</v>
      </c>
      <c r="E18" s="4">
        <v>4</v>
      </c>
      <c r="F18" s="8" t="b">
        <v>0</v>
      </c>
      <c r="G18" s="1"/>
    </row>
    <row r="19" spans="1:7" ht="66" x14ac:dyDescent="0.3">
      <c r="A19" s="4" t="s">
        <v>159</v>
      </c>
      <c r="B19" s="4">
        <v>6</v>
      </c>
      <c r="C19" s="4">
        <v>5</v>
      </c>
      <c r="D19" s="4">
        <v>6</v>
      </c>
      <c r="E19" s="4">
        <v>5</v>
      </c>
      <c r="F19" s="8" t="b">
        <v>0</v>
      </c>
      <c r="G19" s="1"/>
    </row>
    <row r="20" spans="1:7" ht="16.5" x14ac:dyDescent="0.3">
      <c r="A20" s="2"/>
      <c r="B20" s="2"/>
      <c r="C20" s="2"/>
      <c r="D20" s="2"/>
      <c r="E20" s="2"/>
      <c r="F20" s="2"/>
      <c r="G20" s="1"/>
    </row>
    <row r="21" spans="1:7" ht="17.25" x14ac:dyDescent="0.35">
      <c r="A21" s="29" t="s">
        <v>19</v>
      </c>
      <c r="B21" s="29"/>
      <c r="C21" s="29"/>
      <c r="D21" s="29"/>
      <c r="E21" s="29"/>
      <c r="F21" s="4" cm="1">
        <f t="array" ref="F21">IFERROR(AVERAGE(_xlfn._xlws.FILTER(B22:E28,F22:F28=TRUE)),0)</f>
        <v>1</v>
      </c>
      <c r="G21" s="1"/>
    </row>
    <row r="22" spans="1:7" ht="45.75" customHeight="1" x14ac:dyDescent="0.35">
      <c r="A22" s="5"/>
      <c r="B22" s="5" t="s">
        <v>170</v>
      </c>
      <c r="C22" s="5" t="s">
        <v>171</v>
      </c>
      <c r="D22" s="5" t="s">
        <v>172</v>
      </c>
      <c r="E22" s="5" t="s">
        <v>173</v>
      </c>
      <c r="F22" s="5" t="s">
        <v>176</v>
      </c>
      <c r="G22" s="1"/>
    </row>
    <row r="23" spans="1:7" ht="33" x14ac:dyDescent="0.3">
      <c r="A23" s="4" t="s">
        <v>160</v>
      </c>
      <c r="B23" s="4">
        <v>1</v>
      </c>
      <c r="C23" s="4">
        <v>1</v>
      </c>
      <c r="D23" s="4">
        <v>1</v>
      </c>
      <c r="E23" s="4">
        <v>1</v>
      </c>
      <c r="F23" s="8" t="b">
        <v>1</v>
      </c>
      <c r="G23" s="1"/>
    </row>
    <row r="24" spans="1:7" ht="49.5" x14ac:dyDescent="0.3">
      <c r="A24" s="4" t="s">
        <v>161</v>
      </c>
      <c r="B24" s="4">
        <v>1</v>
      </c>
      <c r="C24" s="4">
        <v>2</v>
      </c>
      <c r="D24" s="4">
        <v>2</v>
      </c>
      <c r="E24" s="4">
        <v>1</v>
      </c>
      <c r="F24" s="8" t="b">
        <v>0</v>
      </c>
      <c r="G24" s="1"/>
    </row>
    <row r="25" spans="1:7" ht="33" x14ac:dyDescent="0.3">
      <c r="A25" s="4" t="s">
        <v>162</v>
      </c>
      <c r="B25" s="4">
        <v>1</v>
      </c>
      <c r="C25" s="4">
        <v>3</v>
      </c>
      <c r="D25" s="4">
        <v>3</v>
      </c>
      <c r="E25" s="4">
        <v>2</v>
      </c>
      <c r="F25" s="8" t="b">
        <v>0</v>
      </c>
      <c r="G25" s="1"/>
    </row>
    <row r="26" spans="1:7" ht="33" x14ac:dyDescent="0.3">
      <c r="A26" s="4" t="s">
        <v>163</v>
      </c>
      <c r="B26" s="4">
        <v>2</v>
      </c>
      <c r="C26" s="4">
        <v>2</v>
      </c>
      <c r="D26" s="4">
        <v>4</v>
      </c>
      <c r="E26" s="4">
        <v>2</v>
      </c>
      <c r="F26" s="8" t="b">
        <v>0</v>
      </c>
      <c r="G26" s="1"/>
    </row>
    <row r="27" spans="1:7" ht="33" x14ac:dyDescent="0.3">
      <c r="A27" s="4" t="s">
        <v>164</v>
      </c>
      <c r="B27" s="4">
        <v>3</v>
      </c>
      <c r="C27" s="4">
        <v>3</v>
      </c>
      <c r="D27" s="4">
        <v>5</v>
      </c>
      <c r="E27" s="4">
        <v>5</v>
      </c>
      <c r="F27" s="8" t="b">
        <v>0</v>
      </c>
      <c r="G27" s="1"/>
    </row>
    <row r="28" spans="1:7" ht="33" x14ac:dyDescent="0.3">
      <c r="A28" s="4" t="s">
        <v>165</v>
      </c>
      <c r="B28" s="4">
        <v>6</v>
      </c>
      <c r="C28" s="4">
        <v>2</v>
      </c>
      <c r="D28" s="4">
        <v>6</v>
      </c>
      <c r="E28" s="4">
        <v>3</v>
      </c>
      <c r="F28" s="8" t="b">
        <v>0</v>
      </c>
      <c r="G28" s="1"/>
    </row>
    <row r="29" spans="1:7" ht="16.5" x14ac:dyDescent="0.3">
      <c r="F29" s="2"/>
    </row>
  </sheetData>
  <mergeCells count="3">
    <mergeCell ref="A1:E1"/>
    <mergeCell ref="A13:E13"/>
    <mergeCell ref="A21:E21"/>
  </mergeCells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C7742-8F9F-4875-A035-DADAA4708C5D}">
  <dimension ref="A1:V30"/>
  <sheetViews>
    <sheetView workbookViewId="0">
      <selection sqref="A1:O14"/>
    </sheetView>
  </sheetViews>
  <sheetFormatPr defaultRowHeight="15" x14ac:dyDescent="0.25"/>
  <cols>
    <col min="1" max="1" width="24" customWidth="1"/>
    <col min="2" max="2" width="12.85546875" customWidth="1"/>
    <col min="3" max="3" width="24.42578125" bestFit="1" customWidth="1"/>
    <col min="5" max="5" width="2.85546875" bestFit="1" customWidth="1"/>
    <col min="6" max="6" width="21.7109375" bestFit="1" customWidth="1"/>
    <col min="7" max="7" width="12.140625" customWidth="1"/>
    <col min="10" max="10" width="6.85546875" customWidth="1"/>
    <col min="13" max="13" width="19" customWidth="1"/>
  </cols>
  <sheetData>
    <row r="1" spans="1:22" ht="17.25" x14ac:dyDescent="0.35">
      <c r="A1" s="25" t="s">
        <v>236</v>
      </c>
      <c r="B1" s="25"/>
      <c r="C1" s="25"/>
      <c r="D1" s="25"/>
      <c r="F1" s="26" t="s">
        <v>233</v>
      </c>
      <c r="G1" s="26"/>
      <c r="H1" s="26"/>
      <c r="I1" s="26"/>
    </row>
    <row r="2" spans="1:22" ht="17.25" x14ac:dyDescent="0.35">
      <c r="A2" s="15"/>
      <c r="B2" s="16" t="s">
        <v>0</v>
      </c>
      <c r="C2" s="16" t="s">
        <v>13</v>
      </c>
      <c r="D2" s="16" t="s">
        <v>19</v>
      </c>
      <c r="F2" s="15"/>
      <c r="G2" s="16" t="s">
        <v>0</v>
      </c>
      <c r="H2" s="16" t="s">
        <v>13</v>
      </c>
      <c r="I2" s="16" t="s">
        <v>19</v>
      </c>
      <c r="M2" s="17" t="s">
        <v>235</v>
      </c>
      <c r="N2" s="17" t="s">
        <v>234</v>
      </c>
    </row>
    <row r="3" spans="1:22" ht="17.25" x14ac:dyDescent="0.35">
      <c r="A3" s="10" t="s">
        <v>177</v>
      </c>
      <c r="B3" s="9">
        <f>Homes!F1</f>
        <v>3</v>
      </c>
      <c r="C3" s="9">
        <f>Homes!F14</f>
        <v>1.5</v>
      </c>
      <c r="D3" s="9">
        <f>Homes!F24</f>
        <v>1</v>
      </c>
      <c r="F3" s="10" t="s">
        <v>177</v>
      </c>
      <c r="G3" s="9">
        <f t="shared" ref="G3:G12" si="0">LOOKUP(B3, $M$3:$M$8, $N$3:$N$8)</f>
        <v>3</v>
      </c>
      <c r="H3" s="9">
        <f t="shared" ref="H3:H12" si="1">LOOKUP(C3, $M$3:$M$8, $N$3:$N$8)</f>
        <v>2</v>
      </c>
      <c r="I3" s="9">
        <f t="shared" ref="I3:I12" si="2">LOOKUP(D3, $M$3:$M$8, $N$3:$N$8)</f>
        <v>1</v>
      </c>
      <c r="M3" s="18">
        <v>0</v>
      </c>
      <c r="N3" s="18">
        <v>1</v>
      </c>
    </row>
    <row r="4" spans="1:22" ht="17.25" x14ac:dyDescent="0.35">
      <c r="A4" s="10" t="s">
        <v>183</v>
      </c>
      <c r="B4" s="9">
        <f>Agriculture!F1</f>
        <v>2.75</v>
      </c>
      <c r="C4" s="9">
        <f>Agriculture!F14</f>
        <v>1</v>
      </c>
      <c r="D4" s="9">
        <f>Agriculture!F24</f>
        <v>1.25</v>
      </c>
      <c r="F4" s="10" t="s">
        <v>183</v>
      </c>
      <c r="G4" s="9">
        <f t="shared" si="0"/>
        <v>3</v>
      </c>
      <c r="H4" s="9">
        <f t="shared" si="1"/>
        <v>1</v>
      </c>
      <c r="I4" s="9">
        <f t="shared" si="2"/>
        <v>2</v>
      </c>
      <c r="M4" s="18">
        <v>1.01</v>
      </c>
      <c r="N4" s="18">
        <v>2</v>
      </c>
    </row>
    <row r="5" spans="1:22" ht="17.25" x14ac:dyDescent="0.35">
      <c r="A5" s="10" t="s">
        <v>191</v>
      </c>
      <c r="B5" s="9">
        <f>Communication!F1</f>
        <v>1.25</v>
      </c>
      <c r="C5" s="9">
        <f>Communication!F13</f>
        <v>1.75</v>
      </c>
      <c r="D5" s="9">
        <f>Communication!F23</f>
        <v>1.75</v>
      </c>
      <c r="F5" s="10" t="s">
        <v>191</v>
      </c>
      <c r="G5" s="9">
        <f t="shared" si="0"/>
        <v>2</v>
      </c>
      <c r="H5" s="9">
        <f t="shared" si="1"/>
        <v>2</v>
      </c>
      <c r="I5" s="9">
        <f t="shared" si="2"/>
        <v>2</v>
      </c>
      <c r="M5" s="18">
        <v>2.5099999999999998</v>
      </c>
      <c r="N5" s="18">
        <v>3</v>
      </c>
    </row>
    <row r="6" spans="1:22" ht="17.25" x14ac:dyDescent="0.35">
      <c r="A6" s="10" t="s">
        <v>199</v>
      </c>
      <c r="B6" s="9">
        <f>Medical!F1</f>
        <v>2.25</v>
      </c>
      <c r="C6" s="9">
        <f>Medical!F11</f>
        <v>2.75</v>
      </c>
      <c r="D6" s="9">
        <f>Medical!F20</f>
        <v>1</v>
      </c>
      <c r="F6" s="10" t="s">
        <v>199</v>
      </c>
      <c r="G6" s="9">
        <f t="shared" si="0"/>
        <v>2</v>
      </c>
      <c r="H6" s="9">
        <f t="shared" si="1"/>
        <v>3</v>
      </c>
      <c r="I6" s="9">
        <f t="shared" si="2"/>
        <v>1</v>
      </c>
      <c r="M6" s="18">
        <v>3.51</v>
      </c>
      <c r="N6" s="18">
        <v>4</v>
      </c>
    </row>
    <row r="7" spans="1:22" ht="17.25" x14ac:dyDescent="0.35">
      <c r="A7" s="10" t="s">
        <v>203</v>
      </c>
      <c r="B7" s="9">
        <f>'Sanitation &amp; Hygiene'!F1</f>
        <v>2.5</v>
      </c>
      <c r="C7" s="9">
        <f>'Sanitation &amp; Hygiene'!F11</f>
        <v>1</v>
      </c>
      <c r="D7" s="9">
        <f>'Sanitation &amp; Hygiene'!F20</f>
        <v>1</v>
      </c>
      <c r="F7" s="10" t="s">
        <v>203</v>
      </c>
      <c r="G7" s="9">
        <f t="shared" si="0"/>
        <v>2</v>
      </c>
      <c r="H7" s="9">
        <f t="shared" si="1"/>
        <v>1</v>
      </c>
      <c r="I7" s="9">
        <f t="shared" si="2"/>
        <v>1</v>
      </c>
      <c r="M7" s="18">
        <v>4.21</v>
      </c>
      <c r="N7" s="18">
        <v>5</v>
      </c>
    </row>
    <row r="8" spans="1:22" ht="17.25" x14ac:dyDescent="0.35">
      <c r="A8" s="10" t="s">
        <v>210</v>
      </c>
      <c r="B8" s="9">
        <f>Travel!F1</f>
        <v>2.75</v>
      </c>
      <c r="C8" s="9">
        <f>Travel!F13</f>
        <v>1</v>
      </c>
      <c r="D8" s="9">
        <f>Travel!F22</f>
        <v>1</v>
      </c>
      <c r="F8" s="10" t="s">
        <v>210</v>
      </c>
      <c r="G8" s="9">
        <f t="shared" si="0"/>
        <v>3</v>
      </c>
      <c r="H8" s="9">
        <f t="shared" si="1"/>
        <v>1</v>
      </c>
      <c r="I8" s="9">
        <f t="shared" si="2"/>
        <v>1</v>
      </c>
      <c r="M8" s="18">
        <v>4.71</v>
      </c>
      <c r="N8" s="18">
        <v>6</v>
      </c>
    </row>
    <row r="9" spans="1:22" ht="51.75" customHeight="1" x14ac:dyDescent="0.35">
      <c r="A9" s="11" t="s">
        <v>219</v>
      </c>
      <c r="B9" s="9">
        <f>'Generational Transfer of Inform'!F1</f>
        <v>2.75</v>
      </c>
      <c r="C9" s="9">
        <f>'Generational Transfer of Inform'!F12</f>
        <v>2.5</v>
      </c>
      <c r="D9" s="9">
        <f>'Generational Transfer of Inform'!F21</f>
        <v>1</v>
      </c>
      <c r="F9" s="11" t="s">
        <v>219</v>
      </c>
      <c r="G9" s="9">
        <f t="shared" si="0"/>
        <v>3</v>
      </c>
      <c r="H9" s="9">
        <f t="shared" si="1"/>
        <v>2</v>
      </c>
      <c r="I9" s="9">
        <f t="shared" si="2"/>
        <v>1</v>
      </c>
    </row>
    <row r="10" spans="1:22" ht="17.25" x14ac:dyDescent="0.35">
      <c r="A10" s="10" t="s">
        <v>223</v>
      </c>
      <c r="B10" s="9">
        <f>Navigation!F1</f>
        <v>2.75</v>
      </c>
      <c r="C10" s="9">
        <f>Navigation!F12</f>
        <v>1</v>
      </c>
      <c r="D10" s="9">
        <f>Navigation!F21</f>
        <v>1</v>
      </c>
      <c r="F10" s="10" t="s">
        <v>223</v>
      </c>
      <c r="G10" s="9">
        <f t="shared" si="0"/>
        <v>3</v>
      </c>
      <c r="H10" s="9">
        <f t="shared" si="1"/>
        <v>1</v>
      </c>
      <c r="I10" s="9">
        <f t="shared" si="2"/>
        <v>1</v>
      </c>
    </row>
    <row r="11" spans="1:22" ht="17.25" x14ac:dyDescent="0.35">
      <c r="A11" s="10" t="s">
        <v>229</v>
      </c>
      <c r="B11" s="9">
        <f>'Weapons &amp; Warfare'!F1</f>
        <v>3.5</v>
      </c>
      <c r="C11" s="9">
        <f>'Weapons &amp; Warfare'!F15</f>
        <v>1.5</v>
      </c>
      <c r="D11" s="9">
        <f>'Weapons &amp; Warfare'!F26</f>
        <v>1</v>
      </c>
      <c r="F11" s="10" t="s">
        <v>229</v>
      </c>
      <c r="G11" s="9">
        <f t="shared" si="0"/>
        <v>3</v>
      </c>
      <c r="H11" s="9">
        <f t="shared" si="1"/>
        <v>2</v>
      </c>
      <c r="I11" s="9">
        <f t="shared" si="2"/>
        <v>1</v>
      </c>
    </row>
    <row r="12" spans="1:22" ht="17.25" x14ac:dyDescent="0.35">
      <c r="A12" s="10" t="s">
        <v>231</v>
      </c>
      <c r="B12" s="9">
        <f>'Tools &amp; Technology'!F1</f>
        <v>3</v>
      </c>
      <c r="C12" s="9">
        <f>'Tools &amp; Technology'!F13</f>
        <v>1</v>
      </c>
      <c r="D12" s="9">
        <f>'Tools &amp; Technology'!F21</f>
        <v>1</v>
      </c>
      <c r="F12" s="10" t="s">
        <v>231</v>
      </c>
      <c r="G12" s="9">
        <f t="shared" si="0"/>
        <v>3</v>
      </c>
      <c r="H12" s="9">
        <f t="shared" si="1"/>
        <v>1</v>
      </c>
      <c r="I12" s="9">
        <f t="shared" si="2"/>
        <v>1</v>
      </c>
    </row>
    <row r="14" spans="1:22" ht="18" thickBot="1" x14ac:dyDescent="0.4">
      <c r="A14" s="13" t="s">
        <v>232</v>
      </c>
      <c r="B14" s="14">
        <f>AVERAGE(B3:B12)</f>
        <v>2.65</v>
      </c>
      <c r="C14" s="14">
        <f>AVERAGE(C3:C12)</f>
        <v>1.5</v>
      </c>
      <c r="D14" s="14">
        <f>AVERAGE(D3:D12)</f>
        <v>1.1000000000000001</v>
      </c>
      <c r="F14" s="12"/>
    </row>
    <row r="15" spans="1:22" ht="15.75" thickTop="1" x14ac:dyDescent="0.25"/>
    <row r="16" spans="1:22" ht="15.75" thickBot="1" x14ac:dyDescent="0.3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</row>
    <row r="17" spans="1:13" ht="15.75" thickTop="1" x14ac:dyDescent="0.25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</row>
    <row r="21" spans="1:13" ht="33" customHeight="1" x14ac:dyDescent="0.25"/>
    <row r="22" spans="1:13" ht="35.25" customHeight="1" x14ac:dyDescent="0.25"/>
    <row r="23" spans="1:13" ht="42.75" customHeight="1" x14ac:dyDescent="0.25"/>
    <row r="24" spans="1:13" ht="27.75" customHeight="1" x14ac:dyDescent="0.25"/>
    <row r="25" spans="1:13" ht="30" customHeight="1" x14ac:dyDescent="0.25"/>
    <row r="26" spans="1:13" ht="23.25" customHeight="1" x14ac:dyDescent="0.25"/>
    <row r="27" spans="1:13" ht="33" customHeight="1" x14ac:dyDescent="0.25"/>
    <row r="28" spans="1:13" ht="29.25" customHeight="1" x14ac:dyDescent="0.25"/>
    <row r="29" spans="1:13" ht="31.5" customHeight="1" x14ac:dyDescent="0.25"/>
    <row r="30" spans="1:13" ht="38.25" customHeight="1" x14ac:dyDescent="0.25"/>
  </sheetData>
  <mergeCells count="4">
    <mergeCell ref="A1:D1"/>
    <mergeCell ref="F1:I1"/>
    <mergeCell ref="A16:V16"/>
    <mergeCell ref="A17:M1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workbookViewId="0">
      <selection activeCell="F2" sqref="F2"/>
    </sheetView>
  </sheetViews>
  <sheetFormatPr defaultColWidth="9" defaultRowHeight="16.5" x14ac:dyDescent="0.3"/>
  <cols>
    <col min="1" max="1" width="27.5703125" style="3" customWidth="1"/>
    <col min="2" max="2" width="10.28515625" style="3" customWidth="1"/>
    <col min="3" max="3" width="12.28515625" style="3" customWidth="1"/>
    <col min="4" max="4" width="12.85546875" style="3" customWidth="1"/>
    <col min="5" max="5" width="15.140625" style="3" customWidth="1"/>
    <col min="6" max="16384" width="9" style="3"/>
  </cols>
  <sheetData>
    <row r="1" spans="1:6" ht="17.25" x14ac:dyDescent="0.35">
      <c r="A1" s="29" t="s">
        <v>0</v>
      </c>
      <c r="B1" s="29"/>
      <c r="C1" s="29"/>
      <c r="D1" s="29"/>
      <c r="E1" s="29"/>
      <c r="F1" s="4" cm="1">
        <f t="array" ref="F1">IFERROR(AVERAGE(_xlfn._xlws.FILTER(B2:E12,F2:F12=TRUE)),0)</f>
        <v>3</v>
      </c>
    </row>
    <row r="2" spans="1:6" ht="51.75" x14ac:dyDescent="0.35">
      <c r="A2" s="5"/>
      <c r="B2" s="5" t="s">
        <v>1</v>
      </c>
      <c r="C2" s="5" t="s">
        <v>2</v>
      </c>
      <c r="D2" s="5" t="s">
        <v>3</v>
      </c>
      <c r="E2" s="5" t="s">
        <v>4</v>
      </c>
      <c r="F2" s="5" t="s">
        <v>176</v>
      </c>
    </row>
    <row r="3" spans="1:6" ht="33" x14ac:dyDescent="0.3">
      <c r="A3" s="4" t="s">
        <v>5</v>
      </c>
      <c r="B3" s="4">
        <v>1</v>
      </c>
      <c r="C3" s="4">
        <v>1</v>
      </c>
      <c r="D3" s="4">
        <v>1</v>
      </c>
      <c r="E3" s="4">
        <v>1</v>
      </c>
      <c r="F3" s="8" t="b">
        <v>0</v>
      </c>
    </row>
    <row r="4" spans="1:6" x14ac:dyDescent="0.3">
      <c r="A4" s="4" t="s">
        <v>6</v>
      </c>
      <c r="B4" s="4">
        <v>1</v>
      </c>
      <c r="C4" s="4">
        <v>2</v>
      </c>
      <c r="D4" s="4">
        <v>1</v>
      </c>
      <c r="E4" s="4">
        <v>1</v>
      </c>
      <c r="F4" s="8" t="b">
        <v>0</v>
      </c>
    </row>
    <row r="5" spans="1:6" ht="33" x14ac:dyDescent="0.3">
      <c r="A5" s="4" t="s">
        <v>7</v>
      </c>
      <c r="B5" s="4">
        <v>1</v>
      </c>
      <c r="C5" s="4">
        <v>2</v>
      </c>
      <c r="D5" s="4">
        <v>1</v>
      </c>
      <c r="E5" s="4">
        <v>2</v>
      </c>
      <c r="F5" s="8" t="b">
        <v>0</v>
      </c>
    </row>
    <row r="6" spans="1:6" ht="33" x14ac:dyDescent="0.3">
      <c r="A6" s="4" t="s">
        <v>8</v>
      </c>
      <c r="B6" s="4">
        <v>2</v>
      </c>
      <c r="C6" s="4">
        <v>3</v>
      </c>
      <c r="D6" s="4">
        <v>2</v>
      </c>
      <c r="E6" s="4">
        <v>3</v>
      </c>
      <c r="F6" s="8" t="b">
        <v>0</v>
      </c>
    </row>
    <row r="7" spans="1:6" x14ac:dyDescent="0.3">
      <c r="A7" s="4" t="s">
        <v>9</v>
      </c>
      <c r="B7" s="4">
        <v>2</v>
      </c>
      <c r="C7" s="4">
        <v>3</v>
      </c>
      <c r="D7" s="4">
        <v>2</v>
      </c>
      <c r="E7" s="4">
        <v>3</v>
      </c>
      <c r="F7" s="8" t="b">
        <v>0</v>
      </c>
    </row>
    <row r="8" spans="1:6" ht="33" x14ac:dyDescent="0.3">
      <c r="A8" s="4" t="s">
        <v>10</v>
      </c>
      <c r="B8" s="4">
        <v>2</v>
      </c>
      <c r="C8" s="4">
        <v>4</v>
      </c>
      <c r="D8" s="4">
        <v>3</v>
      </c>
      <c r="E8" s="4">
        <v>3</v>
      </c>
      <c r="F8" s="8" t="b">
        <v>1</v>
      </c>
    </row>
    <row r="9" spans="1:6" x14ac:dyDescent="0.3">
      <c r="A9" s="4" t="s">
        <v>11</v>
      </c>
      <c r="B9" s="4">
        <v>3</v>
      </c>
      <c r="C9" s="4">
        <v>4</v>
      </c>
      <c r="D9" s="4">
        <v>3</v>
      </c>
      <c r="E9" s="4">
        <v>4</v>
      </c>
      <c r="F9" s="8" t="b">
        <v>0</v>
      </c>
    </row>
    <row r="10" spans="1:6" x14ac:dyDescent="0.3">
      <c r="A10" s="4" t="s">
        <v>12</v>
      </c>
      <c r="B10" s="4">
        <v>4</v>
      </c>
      <c r="C10" s="4">
        <v>5</v>
      </c>
      <c r="D10" s="4">
        <v>4</v>
      </c>
      <c r="E10" s="4">
        <v>4</v>
      </c>
      <c r="F10" s="8" t="b">
        <v>0</v>
      </c>
    </row>
    <row r="11" spans="1:6" ht="33" x14ac:dyDescent="0.3">
      <c r="A11" s="4" t="s">
        <v>174</v>
      </c>
      <c r="B11" s="4">
        <v>5</v>
      </c>
      <c r="C11" s="4">
        <v>5</v>
      </c>
      <c r="D11" s="4">
        <v>6</v>
      </c>
      <c r="E11" s="4">
        <v>5</v>
      </c>
      <c r="F11" s="8" t="b">
        <v>0</v>
      </c>
    </row>
    <row r="12" spans="1:6" ht="49.5" x14ac:dyDescent="0.3">
      <c r="A12" s="4" t="s">
        <v>175</v>
      </c>
      <c r="B12" s="4">
        <v>6</v>
      </c>
      <c r="C12" s="4">
        <v>6</v>
      </c>
      <c r="D12" s="4">
        <v>6</v>
      </c>
      <c r="E12" s="4">
        <v>6</v>
      </c>
      <c r="F12" s="8" t="b">
        <v>0</v>
      </c>
    </row>
    <row r="13" spans="1:6" x14ac:dyDescent="0.3">
      <c r="A13" s="2"/>
      <c r="B13" s="2"/>
      <c r="C13" s="2"/>
      <c r="D13" s="2"/>
      <c r="E13" s="2"/>
      <c r="F13" s="2"/>
    </row>
    <row r="14" spans="1:6" ht="17.25" x14ac:dyDescent="0.35">
      <c r="A14" s="30" t="s">
        <v>13</v>
      </c>
      <c r="B14" s="30"/>
      <c r="C14" s="30"/>
      <c r="D14" s="30"/>
      <c r="E14" s="30"/>
      <c r="F14" s="4" cm="1">
        <f t="array" ref="F14">IFERROR(AVERAGE(_xlfn._xlws.FILTER(B15:E22,F15:F22=TRUE)),0)</f>
        <v>1.5</v>
      </c>
    </row>
    <row r="15" spans="1:6" ht="51.75" x14ac:dyDescent="0.35">
      <c r="A15" s="5"/>
      <c r="B15" s="7" t="s">
        <v>166</v>
      </c>
      <c r="C15" s="7" t="s">
        <v>167</v>
      </c>
      <c r="D15" s="7" t="s">
        <v>168</v>
      </c>
      <c r="E15" s="7" t="s">
        <v>169</v>
      </c>
      <c r="F15" s="5" t="s">
        <v>176</v>
      </c>
    </row>
    <row r="16" spans="1:6" ht="33" x14ac:dyDescent="0.3">
      <c r="A16" s="6" t="s">
        <v>178</v>
      </c>
      <c r="B16" s="6">
        <v>1</v>
      </c>
      <c r="C16" s="6">
        <v>1</v>
      </c>
      <c r="D16" s="6">
        <v>1</v>
      </c>
      <c r="E16" s="6">
        <v>1</v>
      </c>
      <c r="F16" s="8" t="b">
        <v>0</v>
      </c>
    </row>
    <row r="17" spans="1:6" ht="49.5" x14ac:dyDescent="0.3">
      <c r="A17" s="6" t="s">
        <v>179</v>
      </c>
      <c r="B17" s="6">
        <v>2</v>
      </c>
      <c r="C17" s="6">
        <v>2</v>
      </c>
      <c r="D17" s="6">
        <v>1</v>
      </c>
      <c r="E17" s="6">
        <v>1</v>
      </c>
      <c r="F17" s="8" t="b">
        <v>1</v>
      </c>
    </row>
    <row r="18" spans="1:6" ht="49.5" x14ac:dyDescent="0.3">
      <c r="A18" s="4" t="s">
        <v>14</v>
      </c>
      <c r="B18" s="4">
        <v>2</v>
      </c>
      <c r="C18" s="4">
        <v>2</v>
      </c>
      <c r="D18" s="4">
        <v>1</v>
      </c>
      <c r="E18" s="4">
        <v>1</v>
      </c>
      <c r="F18" s="8" t="b">
        <v>0</v>
      </c>
    </row>
    <row r="19" spans="1:6" ht="66" x14ac:dyDescent="0.3">
      <c r="A19" s="4" t="s">
        <v>15</v>
      </c>
      <c r="B19" s="4">
        <v>2</v>
      </c>
      <c r="C19" s="4">
        <v>3</v>
      </c>
      <c r="D19" s="4">
        <v>2</v>
      </c>
      <c r="E19" s="4">
        <v>3</v>
      </c>
      <c r="F19" s="8" t="b">
        <v>0</v>
      </c>
    </row>
    <row r="20" spans="1:6" ht="66" x14ac:dyDescent="0.3">
      <c r="A20" s="4" t="s">
        <v>16</v>
      </c>
      <c r="B20" s="4">
        <v>2</v>
      </c>
      <c r="C20" s="4">
        <v>4</v>
      </c>
      <c r="D20" s="4">
        <v>3</v>
      </c>
      <c r="E20" s="4">
        <v>3</v>
      </c>
      <c r="F20" s="8" t="b">
        <v>0</v>
      </c>
    </row>
    <row r="21" spans="1:6" ht="49.5" x14ac:dyDescent="0.3">
      <c r="A21" s="4" t="s">
        <v>17</v>
      </c>
      <c r="B21" s="4">
        <v>3</v>
      </c>
      <c r="C21" s="4">
        <v>5</v>
      </c>
      <c r="D21" s="4">
        <v>5</v>
      </c>
      <c r="E21" s="4">
        <v>4</v>
      </c>
      <c r="F21" s="8" t="b">
        <v>0</v>
      </c>
    </row>
    <row r="22" spans="1:6" ht="33" x14ac:dyDescent="0.3">
      <c r="A22" s="4" t="s">
        <v>18</v>
      </c>
      <c r="B22" s="4">
        <v>5</v>
      </c>
      <c r="C22" s="4">
        <v>5</v>
      </c>
      <c r="D22" s="4">
        <v>6</v>
      </c>
      <c r="E22" s="4">
        <v>5</v>
      </c>
      <c r="F22" s="8" t="b">
        <v>0</v>
      </c>
    </row>
    <row r="23" spans="1:6" x14ac:dyDescent="0.3">
      <c r="A23" s="2"/>
      <c r="B23" s="2"/>
      <c r="C23" s="2"/>
      <c r="D23" s="2"/>
      <c r="E23" s="2"/>
      <c r="F23" s="4"/>
    </row>
    <row r="24" spans="1:6" ht="17.25" x14ac:dyDescent="0.35">
      <c r="A24" s="29" t="s">
        <v>19</v>
      </c>
      <c r="B24" s="29"/>
      <c r="C24" s="29"/>
      <c r="D24" s="29"/>
      <c r="E24" s="29"/>
      <c r="F24" s="4" cm="1">
        <f t="array" ref="F24">IFERROR(AVERAGE(_xlfn._xlws.FILTER(B25:E31,F25:F31=TRUE)),0)</f>
        <v>1</v>
      </c>
    </row>
    <row r="25" spans="1:6" ht="51.75" x14ac:dyDescent="0.35">
      <c r="A25" s="5"/>
      <c r="B25" s="5" t="s">
        <v>170</v>
      </c>
      <c r="C25" s="5" t="s">
        <v>171</v>
      </c>
      <c r="D25" s="5" t="s">
        <v>172</v>
      </c>
      <c r="E25" s="5" t="s">
        <v>173</v>
      </c>
      <c r="F25" s="5" t="s">
        <v>176</v>
      </c>
    </row>
    <row r="26" spans="1:6" ht="33" x14ac:dyDescent="0.3">
      <c r="A26" s="4" t="s">
        <v>20</v>
      </c>
      <c r="B26" s="4">
        <v>1</v>
      </c>
      <c r="C26" s="4">
        <v>1</v>
      </c>
      <c r="D26" s="4">
        <v>1</v>
      </c>
      <c r="E26" s="4">
        <v>1</v>
      </c>
      <c r="F26" s="8" t="b">
        <v>1</v>
      </c>
    </row>
    <row r="27" spans="1:6" ht="33" x14ac:dyDescent="0.3">
      <c r="A27" s="4" t="s">
        <v>21</v>
      </c>
      <c r="B27" s="4">
        <v>1</v>
      </c>
      <c r="C27" s="4">
        <v>1</v>
      </c>
      <c r="D27" s="4">
        <v>2</v>
      </c>
      <c r="E27" s="4">
        <v>1</v>
      </c>
      <c r="F27" s="8" t="b">
        <v>0</v>
      </c>
    </row>
    <row r="28" spans="1:6" ht="49.5" x14ac:dyDescent="0.3">
      <c r="A28" s="4" t="s">
        <v>22</v>
      </c>
      <c r="B28" s="4">
        <v>3</v>
      </c>
      <c r="C28" s="4">
        <v>3</v>
      </c>
      <c r="D28" s="4">
        <v>3</v>
      </c>
      <c r="E28" s="4">
        <v>2</v>
      </c>
      <c r="F28" s="8" t="b">
        <v>0</v>
      </c>
    </row>
    <row r="29" spans="1:6" ht="49.5" x14ac:dyDescent="0.3">
      <c r="A29" s="4" t="s">
        <v>23</v>
      </c>
      <c r="B29" s="4">
        <v>4</v>
      </c>
      <c r="C29" s="4">
        <v>4</v>
      </c>
      <c r="D29" s="4">
        <v>4</v>
      </c>
      <c r="E29" s="4">
        <v>2</v>
      </c>
      <c r="F29" s="8" t="b">
        <v>0</v>
      </c>
    </row>
    <row r="30" spans="1:6" ht="49.5" x14ac:dyDescent="0.3">
      <c r="A30" s="4" t="s">
        <v>24</v>
      </c>
      <c r="B30" s="4">
        <v>4</v>
      </c>
      <c r="C30" s="4">
        <v>5</v>
      </c>
      <c r="D30" s="4">
        <v>5</v>
      </c>
      <c r="E30" s="4">
        <v>2</v>
      </c>
      <c r="F30" s="8" t="b">
        <v>0</v>
      </c>
    </row>
    <row r="31" spans="1:6" ht="49.5" x14ac:dyDescent="0.3">
      <c r="A31" s="4" t="s">
        <v>25</v>
      </c>
      <c r="B31" s="4">
        <v>4</v>
      </c>
      <c r="C31" s="4">
        <v>6</v>
      </c>
      <c r="D31" s="4">
        <v>6</v>
      </c>
      <c r="E31" s="4">
        <v>3</v>
      </c>
      <c r="F31" s="8" t="b">
        <v>0</v>
      </c>
    </row>
  </sheetData>
  <mergeCells count="3">
    <mergeCell ref="A1:E1"/>
    <mergeCell ref="A14:E14"/>
    <mergeCell ref="A24:E24"/>
  </mergeCells>
  <pageMargins left="0.75" right="0.75" top="1" bottom="1" header="0.5" footer="0.5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1"/>
  <sheetViews>
    <sheetView topLeftCell="A16" workbookViewId="0">
      <selection activeCell="H27" sqref="H27"/>
    </sheetView>
  </sheetViews>
  <sheetFormatPr defaultColWidth="9" defaultRowHeight="16.5" x14ac:dyDescent="0.3"/>
  <cols>
    <col min="1" max="1" width="22.28515625" style="2" customWidth="1"/>
    <col min="2" max="2" width="11.28515625" style="2" customWidth="1"/>
    <col min="3" max="3" width="14.42578125" style="2" customWidth="1"/>
    <col min="4" max="4" width="13" style="2" customWidth="1"/>
    <col min="5" max="5" width="14.85546875" style="2" customWidth="1"/>
    <col min="6" max="16384" width="9" style="2"/>
  </cols>
  <sheetData>
    <row r="1" spans="1:6" ht="17.25" x14ac:dyDescent="0.35">
      <c r="A1" s="29" t="s">
        <v>0</v>
      </c>
      <c r="B1" s="29"/>
      <c r="C1" s="29"/>
      <c r="D1" s="29"/>
      <c r="E1" s="29"/>
      <c r="F1" s="4" cm="1">
        <f t="array" ref="F1">IFERROR(AVERAGE(_xlfn._xlws.FILTER(B2:E11,F2:F11=TRUE)),0)</f>
        <v>2.75</v>
      </c>
    </row>
    <row r="2" spans="1:6" ht="51.75" x14ac:dyDescent="0.35">
      <c r="A2" s="5"/>
      <c r="B2" s="5" t="s">
        <v>1</v>
      </c>
      <c r="C2" s="5" t="s">
        <v>2</v>
      </c>
      <c r="D2" s="5" t="s">
        <v>3</v>
      </c>
      <c r="E2" s="5" t="s">
        <v>4</v>
      </c>
      <c r="F2" s="5" t="s">
        <v>176</v>
      </c>
    </row>
    <row r="3" spans="1:6" ht="33" x14ac:dyDescent="0.3">
      <c r="A3" s="4" t="s">
        <v>180</v>
      </c>
      <c r="B3" s="4">
        <v>1</v>
      </c>
      <c r="C3" s="4">
        <v>1</v>
      </c>
      <c r="D3" s="4">
        <v>1</v>
      </c>
      <c r="E3" s="4">
        <v>1</v>
      </c>
      <c r="F3" s="8" t="b">
        <v>0</v>
      </c>
    </row>
    <row r="4" spans="1:6" x14ac:dyDescent="0.3">
      <c r="A4" s="4" t="s">
        <v>26</v>
      </c>
      <c r="B4" s="4">
        <v>1</v>
      </c>
      <c r="C4" s="4">
        <v>2</v>
      </c>
      <c r="D4" s="4">
        <v>2</v>
      </c>
      <c r="E4" s="4">
        <v>2</v>
      </c>
      <c r="F4" s="8" t="b">
        <v>0</v>
      </c>
    </row>
    <row r="5" spans="1:6" ht="33" x14ac:dyDescent="0.3">
      <c r="A5" s="4" t="s">
        <v>27</v>
      </c>
      <c r="B5" s="4">
        <v>1</v>
      </c>
      <c r="C5" s="4">
        <v>2</v>
      </c>
      <c r="D5" s="4">
        <v>2</v>
      </c>
      <c r="E5" s="4">
        <v>2</v>
      </c>
      <c r="F5" s="8" t="b">
        <v>0</v>
      </c>
    </row>
    <row r="6" spans="1:6" ht="33" x14ac:dyDescent="0.3">
      <c r="A6" s="4" t="s">
        <v>28</v>
      </c>
      <c r="B6" s="4">
        <v>2</v>
      </c>
      <c r="C6" s="4">
        <v>3</v>
      </c>
      <c r="D6" s="4">
        <v>3</v>
      </c>
      <c r="E6" s="4">
        <v>3</v>
      </c>
      <c r="F6" s="8" t="b">
        <v>0</v>
      </c>
    </row>
    <row r="7" spans="1:6" ht="33" x14ac:dyDescent="0.3">
      <c r="A7" s="4" t="s">
        <v>29</v>
      </c>
      <c r="B7" s="4">
        <v>2</v>
      </c>
      <c r="C7" s="4">
        <v>3</v>
      </c>
      <c r="D7" s="4">
        <v>3</v>
      </c>
      <c r="E7" s="4">
        <v>3</v>
      </c>
      <c r="F7" s="8" t="b">
        <v>1</v>
      </c>
    </row>
    <row r="8" spans="1:6" x14ac:dyDescent="0.3">
      <c r="A8" s="4" t="s">
        <v>30</v>
      </c>
      <c r="B8" s="4">
        <v>3</v>
      </c>
      <c r="C8" s="4">
        <v>3</v>
      </c>
      <c r="D8" s="4">
        <v>4</v>
      </c>
      <c r="E8" s="4">
        <v>3</v>
      </c>
      <c r="F8" s="8" t="b">
        <v>0</v>
      </c>
    </row>
    <row r="9" spans="1:6" x14ac:dyDescent="0.3">
      <c r="A9" s="4" t="s">
        <v>31</v>
      </c>
      <c r="B9" s="4">
        <v>4</v>
      </c>
      <c r="C9" s="4">
        <v>4</v>
      </c>
      <c r="D9" s="4">
        <v>4</v>
      </c>
      <c r="E9" s="4">
        <v>4</v>
      </c>
      <c r="F9" s="8" t="b">
        <v>0</v>
      </c>
    </row>
    <row r="10" spans="1:6" ht="33" x14ac:dyDescent="0.3">
      <c r="A10" s="4" t="s">
        <v>32</v>
      </c>
      <c r="B10" s="4">
        <v>4</v>
      </c>
      <c r="C10" s="4">
        <v>4</v>
      </c>
      <c r="D10" s="4">
        <v>4</v>
      </c>
      <c r="E10" s="4">
        <v>4</v>
      </c>
      <c r="F10" s="8" t="b">
        <v>0</v>
      </c>
    </row>
    <row r="11" spans="1:6" ht="33" x14ac:dyDescent="0.3">
      <c r="A11" s="4" t="s">
        <v>33</v>
      </c>
      <c r="B11" s="4">
        <v>4</v>
      </c>
      <c r="C11" s="4">
        <v>5</v>
      </c>
      <c r="D11" s="4">
        <v>5</v>
      </c>
      <c r="E11" s="4">
        <v>5</v>
      </c>
      <c r="F11" s="8" t="b">
        <v>0</v>
      </c>
    </row>
    <row r="12" spans="1:6" ht="66" x14ac:dyDescent="0.3">
      <c r="A12" s="4" t="s">
        <v>181</v>
      </c>
      <c r="B12" s="4">
        <v>6</v>
      </c>
      <c r="C12" s="4">
        <v>6</v>
      </c>
      <c r="D12" s="4">
        <v>5</v>
      </c>
      <c r="E12" s="4">
        <v>5</v>
      </c>
      <c r="F12" s="8" t="b">
        <v>0</v>
      </c>
    </row>
    <row r="14" spans="1:6" ht="17.25" x14ac:dyDescent="0.35">
      <c r="A14" s="30" t="s">
        <v>13</v>
      </c>
      <c r="B14" s="30"/>
      <c r="C14" s="30"/>
      <c r="D14" s="30"/>
      <c r="E14" s="30"/>
      <c r="F14" s="4" cm="1">
        <f t="array" ref="F14">IFERROR(AVERAGE(_xlfn._xlws.FILTER(B15:E22,F15:F22=TRUE)),0)</f>
        <v>1</v>
      </c>
    </row>
    <row r="15" spans="1:6" ht="51.75" x14ac:dyDescent="0.35">
      <c r="A15" s="5"/>
      <c r="B15" s="7" t="s">
        <v>166</v>
      </c>
      <c r="C15" s="7" t="s">
        <v>167</v>
      </c>
      <c r="D15" s="7" t="s">
        <v>168</v>
      </c>
      <c r="E15" s="7" t="s">
        <v>169</v>
      </c>
      <c r="F15" s="5" t="s">
        <v>176</v>
      </c>
    </row>
    <row r="16" spans="1:6" x14ac:dyDescent="0.3">
      <c r="A16" s="4" t="s">
        <v>182</v>
      </c>
      <c r="B16" s="4">
        <v>1</v>
      </c>
      <c r="C16" s="4">
        <v>1</v>
      </c>
      <c r="D16" s="4">
        <v>1</v>
      </c>
      <c r="E16" s="4">
        <v>1</v>
      </c>
      <c r="F16" s="8" t="b">
        <v>1</v>
      </c>
    </row>
    <row r="17" spans="1:6" ht="33" x14ac:dyDescent="0.3">
      <c r="A17" s="4" t="s">
        <v>34</v>
      </c>
      <c r="B17" s="4">
        <v>2</v>
      </c>
      <c r="C17" s="4">
        <v>2</v>
      </c>
      <c r="D17" s="4">
        <v>1</v>
      </c>
      <c r="E17" s="4">
        <v>1</v>
      </c>
      <c r="F17" s="8" t="b">
        <v>0</v>
      </c>
    </row>
    <row r="18" spans="1:6" ht="49.5" x14ac:dyDescent="0.3">
      <c r="A18" s="4" t="s">
        <v>35</v>
      </c>
      <c r="B18" s="4">
        <v>2</v>
      </c>
      <c r="C18" s="4">
        <v>2</v>
      </c>
      <c r="D18" s="4">
        <v>2</v>
      </c>
      <c r="E18" s="4">
        <v>2</v>
      </c>
      <c r="F18" s="8" t="b">
        <v>0</v>
      </c>
    </row>
    <row r="19" spans="1:6" ht="66" x14ac:dyDescent="0.3">
      <c r="A19" s="4" t="s">
        <v>36</v>
      </c>
      <c r="B19" s="4">
        <v>2</v>
      </c>
      <c r="C19" s="4">
        <v>3</v>
      </c>
      <c r="D19" s="4">
        <v>2</v>
      </c>
      <c r="E19" s="4">
        <v>3</v>
      </c>
      <c r="F19" s="8" t="b">
        <v>0</v>
      </c>
    </row>
    <row r="20" spans="1:6" ht="66" x14ac:dyDescent="0.3">
      <c r="A20" s="4" t="s">
        <v>37</v>
      </c>
      <c r="B20" s="4">
        <v>3</v>
      </c>
      <c r="C20" s="4">
        <v>4</v>
      </c>
      <c r="D20" s="4">
        <v>4</v>
      </c>
      <c r="E20" s="4">
        <v>5</v>
      </c>
      <c r="F20" s="8" t="b">
        <v>0</v>
      </c>
    </row>
    <row r="21" spans="1:6" ht="66" x14ac:dyDescent="0.3">
      <c r="A21" s="4" t="s">
        <v>38</v>
      </c>
      <c r="B21" s="4">
        <v>4</v>
      </c>
      <c r="C21" s="4">
        <v>4</v>
      </c>
      <c r="D21" s="4">
        <v>5</v>
      </c>
      <c r="E21" s="4">
        <v>5</v>
      </c>
      <c r="F21" s="8" t="b">
        <v>0</v>
      </c>
    </row>
    <row r="22" spans="1:6" ht="66" x14ac:dyDescent="0.3">
      <c r="A22" s="4" t="s">
        <v>39</v>
      </c>
      <c r="B22" s="4">
        <v>5</v>
      </c>
      <c r="C22" s="4">
        <v>5</v>
      </c>
      <c r="D22" s="4">
        <v>5</v>
      </c>
      <c r="E22" s="4">
        <v>6</v>
      </c>
      <c r="F22" s="8" t="b">
        <v>0</v>
      </c>
    </row>
    <row r="24" spans="1:6" ht="17.25" x14ac:dyDescent="0.35">
      <c r="A24" s="29" t="s">
        <v>19</v>
      </c>
      <c r="B24" s="29"/>
      <c r="C24" s="29"/>
      <c r="D24" s="29"/>
      <c r="E24" s="29"/>
      <c r="F24" s="4" cm="1">
        <f t="array" ref="F24">IFERROR(AVERAGE(_xlfn._xlws.FILTER(B25:E31,F25:F31=TRUE)),0)</f>
        <v>1.25</v>
      </c>
    </row>
    <row r="25" spans="1:6" ht="51.75" x14ac:dyDescent="0.35">
      <c r="A25" s="5"/>
      <c r="B25" s="5" t="s">
        <v>170</v>
      </c>
      <c r="C25" s="5" t="s">
        <v>171</v>
      </c>
      <c r="D25" s="5" t="s">
        <v>172</v>
      </c>
      <c r="E25" s="5" t="s">
        <v>173</v>
      </c>
      <c r="F25" s="5" t="s">
        <v>176</v>
      </c>
    </row>
    <row r="26" spans="1:6" ht="49.5" x14ac:dyDescent="0.3">
      <c r="A26" s="4" t="s">
        <v>40</v>
      </c>
      <c r="B26" s="4">
        <v>1</v>
      </c>
      <c r="C26" s="4">
        <v>1</v>
      </c>
      <c r="D26" s="4">
        <v>1</v>
      </c>
      <c r="E26" s="4">
        <v>1</v>
      </c>
      <c r="F26" s="8" t="b">
        <v>0</v>
      </c>
    </row>
    <row r="27" spans="1:6" ht="49.5" x14ac:dyDescent="0.3">
      <c r="A27" s="4" t="s">
        <v>193</v>
      </c>
      <c r="B27" s="4">
        <v>1</v>
      </c>
      <c r="C27" s="4">
        <v>2</v>
      </c>
      <c r="D27" s="4">
        <v>1</v>
      </c>
      <c r="E27" s="4">
        <v>1</v>
      </c>
      <c r="F27" s="8" t="b">
        <v>1</v>
      </c>
    </row>
    <row r="28" spans="1:6" ht="49.5" x14ac:dyDescent="0.3">
      <c r="A28" s="4" t="s">
        <v>194</v>
      </c>
      <c r="B28" s="4">
        <v>2</v>
      </c>
      <c r="C28" s="4">
        <v>3</v>
      </c>
      <c r="D28" s="4">
        <v>2</v>
      </c>
      <c r="E28" s="4">
        <v>2</v>
      </c>
      <c r="F28" s="8" t="b">
        <v>0</v>
      </c>
    </row>
    <row r="29" spans="1:6" ht="66" x14ac:dyDescent="0.3">
      <c r="A29" s="4" t="s">
        <v>41</v>
      </c>
      <c r="B29" s="4">
        <v>2</v>
      </c>
      <c r="C29" s="4">
        <v>4</v>
      </c>
      <c r="D29" s="4">
        <v>2</v>
      </c>
      <c r="E29" s="4">
        <v>3</v>
      </c>
      <c r="F29" s="8" t="b">
        <v>0</v>
      </c>
    </row>
    <row r="30" spans="1:6" ht="66" x14ac:dyDescent="0.3">
      <c r="A30" s="4" t="s">
        <v>42</v>
      </c>
      <c r="B30" s="4">
        <v>3</v>
      </c>
      <c r="C30" s="4">
        <v>5</v>
      </c>
      <c r="D30" s="4">
        <v>3</v>
      </c>
      <c r="E30" s="4">
        <v>3</v>
      </c>
      <c r="F30" s="8" t="b">
        <v>0</v>
      </c>
    </row>
    <row r="31" spans="1:6" ht="82.5" x14ac:dyDescent="0.3">
      <c r="A31" s="4" t="s">
        <v>192</v>
      </c>
      <c r="B31" s="4">
        <v>4</v>
      </c>
      <c r="C31" s="4">
        <v>6</v>
      </c>
      <c r="D31" s="4">
        <v>3</v>
      </c>
      <c r="E31" s="4">
        <v>4</v>
      </c>
      <c r="F31" s="8" t="b">
        <v>0</v>
      </c>
    </row>
  </sheetData>
  <mergeCells count="3">
    <mergeCell ref="A1:E1"/>
    <mergeCell ref="A14:E14"/>
    <mergeCell ref="A24:E24"/>
  </mergeCells>
  <pageMargins left="0.75" right="0.75" top="1" bottom="1" header="0.5" footer="0.5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0"/>
  <sheetViews>
    <sheetView topLeftCell="A21" workbookViewId="0">
      <selection activeCell="K21" sqref="K21"/>
    </sheetView>
  </sheetViews>
  <sheetFormatPr defaultColWidth="9" defaultRowHeight="16.5" x14ac:dyDescent="0.3"/>
  <cols>
    <col min="1" max="1" width="26.7109375" style="3" customWidth="1"/>
    <col min="2" max="2" width="10.85546875" style="3" customWidth="1"/>
    <col min="3" max="3" width="13.140625" style="3" customWidth="1"/>
    <col min="4" max="4" width="12.85546875" style="3" customWidth="1"/>
    <col min="5" max="5" width="15" style="3" customWidth="1"/>
    <col min="6" max="16384" width="9" style="3"/>
  </cols>
  <sheetData>
    <row r="1" spans="1:6" ht="17.25" x14ac:dyDescent="0.35">
      <c r="A1" s="29" t="s">
        <v>0</v>
      </c>
      <c r="B1" s="29"/>
      <c r="C1" s="29"/>
      <c r="D1" s="29"/>
      <c r="E1" s="29"/>
      <c r="F1" s="4" cm="1">
        <f t="array" ref="F1">IFERROR(AVERAGE(_xlfn._xlws.FILTER(B2:E11,F2:F11=TRUE)),0)</f>
        <v>1.25</v>
      </c>
    </row>
    <row r="2" spans="1:6" ht="51.75" x14ac:dyDescent="0.35">
      <c r="A2" s="5"/>
      <c r="B2" s="5" t="s">
        <v>1</v>
      </c>
      <c r="C2" s="5" t="s">
        <v>2</v>
      </c>
      <c r="D2" s="5" t="s">
        <v>3</v>
      </c>
      <c r="E2" s="5" t="s">
        <v>4</v>
      </c>
      <c r="F2" s="5" t="s">
        <v>176</v>
      </c>
    </row>
    <row r="3" spans="1:6" x14ac:dyDescent="0.3">
      <c r="A3" s="4" t="s">
        <v>43</v>
      </c>
      <c r="B3" s="4">
        <v>1</v>
      </c>
      <c r="C3" s="4">
        <v>1</v>
      </c>
      <c r="D3" s="4">
        <v>1</v>
      </c>
      <c r="E3" s="4">
        <v>1</v>
      </c>
      <c r="F3" s="8" t="b">
        <v>0</v>
      </c>
    </row>
    <row r="4" spans="1:6" x14ac:dyDescent="0.3">
      <c r="A4" s="4" t="s">
        <v>44</v>
      </c>
      <c r="B4" s="4">
        <v>1</v>
      </c>
      <c r="C4" s="4">
        <v>2</v>
      </c>
      <c r="D4" s="4">
        <v>1</v>
      </c>
      <c r="E4" s="4">
        <v>1</v>
      </c>
      <c r="F4" s="8" t="b">
        <v>1</v>
      </c>
    </row>
    <row r="5" spans="1:6" x14ac:dyDescent="0.3">
      <c r="A5" s="4" t="s">
        <v>45</v>
      </c>
      <c r="B5" s="4">
        <v>2</v>
      </c>
      <c r="C5" s="4">
        <v>2</v>
      </c>
      <c r="D5" s="4">
        <v>2</v>
      </c>
      <c r="E5" s="4">
        <v>2</v>
      </c>
      <c r="F5" s="8" t="b">
        <v>0</v>
      </c>
    </row>
    <row r="6" spans="1:6" x14ac:dyDescent="0.3">
      <c r="A6" s="4" t="s">
        <v>46</v>
      </c>
      <c r="B6" s="4">
        <v>3</v>
      </c>
      <c r="C6" s="4">
        <v>3</v>
      </c>
      <c r="D6" s="4">
        <v>3</v>
      </c>
      <c r="E6" s="4">
        <v>3</v>
      </c>
      <c r="F6" s="8" t="b">
        <v>0</v>
      </c>
    </row>
    <row r="7" spans="1:6" x14ac:dyDescent="0.3">
      <c r="A7" s="4" t="s">
        <v>47</v>
      </c>
      <c r="B7" s="4">
        <v>4</v>
      </c>
      <c r="C7" s="4">
        <v>4</v>
      </c>
      <c r="D7" s="4">
        <v>4</v>
      </c>
      <c r="E7" s="4">
        <v>4</v>
      </c>
      <c r="F7" s="8" t="b">
        <v>0</v>
      </c>
    </row>
    <row r="8" spans="1:6" x14ac:dyDescent="0.3">
      <c r="A8" s="4" t="s">
        <v>48</v>
      </c>
      <c r="B8" s="4">
        <v>5</v>
      </c>
      <c r="C8" s="4">
        <v>5</v>
      </c>
      <c r="D8" s="4">
        <v>5</v>
      </c>
      <c r="E8" s="4">
        <v>5</v>
      </c>
      <c r="F8" s="8" t="b">
        <v>0</v>
      </c>
    </row>
    <row r="9" spans="1:6" ht="49.5" x14ac:dyDescent="0.3">
      <c r="A9" s="4" t="s">
        <v>49</v>
      </c>
      <c r="B9" s="4">
        <v>5</v>
      </c>
      <c r="C9" s="4">
        <v>5</v>
      </c>
      <c r="D9" s="4">
        <v>5</v>
      </c>
      <c r="E9" s="4">
        <v>5</v>
      </c>
      <c r="F9" s="8" t="b">
        <v>0</v>
      </c>
    </row>
    <row r="10" spans="1:6" x14ac:dyDescent="0.3">
      <c r="A10" s="4" t="s">
        <v>50</v>
      </c>
      <c r="B10" s="4">
        <v>5</v>
      </c>
      <c r="C10" s="4">
        <v>5</v>
      </c>
      <c r="D10" s="4">
        <v>5</v>
      </c>
      <c r="E10" s="4">
        <v>5</v>
      </c>
      <c r="F10" s="8" t="b">
        <v>0</v>
      </c>
    </row>
    <row r="11" spans="1:6" x14ac:dyDescent="0.3">
      <c r="A11" s="4" t="s">
        <v>184</v>
      </c>
      <c r="B11" s="4">
        <v>6</v>
      </c>
      <c r="C11" s="4">
        <v>6</v>
      </c>
      <c r="D11" s="4">
        <v>6</v>
      </c>
      <c r="E11" s="4">
        <v>6</v>
      </c>
      <c r="F11" s="8" t="b">
        <v>0</v>
      </c>
    </row>
    <row r="12" spans="1:6" x14ac:dyDescent="0.3">
      <c r="A12" s="2"/>
      <c r="B12" s="2"/>
      <c r="C12" s="2"/>
      <c r="D12" s="2"/>
      <c r="E12" s="2"/>
      <c r="F12" s="2"/>
    </row>
    <row r="13" spans="1:6" ht="17.25" x14ac:dyDescent="0.35">
      <c r="A13" s="30" t="s">
        <v>13</v>
      </c>
      <c r="B13" s="30"/>
      <c r="C13" s="30"/>
      <c r="D13" s="30"/>
      <c r="E13" s="30"/>
      <c r="F13" s="4" cm="1">
        <f t="array" ref="F13">IFERROR(AVERAGE(_xlfn._xlws.FILTER(B14:E21,F14:F21=TRUE)),0)</f>
        <v>1.75</v>
      </c>
    </row>
    <row r="14" spans="1:6" ht="51.75" x14ac:dyDescent="0.35">
      <c r="A14" s="5"/>
      <c r="B14" s="7" t="s">
        <v>166</v>
      </c>
      <c r="C14" s="7" t="s">
        <v>167</v>
      </c>
      <c r="D14" s="7" t="s">
        <v>168</v>
      </c>
      <c r="E14" s="7" t="s">
        <v>169</v>
      </c>
      <c r="F14" s="5" t="s">
        <v>176</v>
      </c>
    </row>
    <row r="15" spans="1:6" ht="33" x14ac:dyDescent="0.3">
      <c r="A15" s="4" t="s">
        <v>185</v>
      </c>
      <c r="B15" s="4">
        <v>1</v>
      </c>
      <c r="C15" s="4">
        <v>1</v>
      </c>
      <c r="D15" s="4">
        <v>1</v>
      </c>
      <c r="E15" s="4">
        <v>1</v>
      </c>
      <c r="F15" s="8" t="b">
        <v>0</v>
      </c>
    </row>
    <row r="16" spans="1:6" ht="66" x14ac:dyDescent="0.3">
      <c r="A16" s="4" t="s">
        <v>186</v>
      </c>
      <c r="B16" s="4">
        <v>2</v>
      </c>
      <c r="C16" s="4">
        <v>2</v>
      </c>
      <c r="D16" s="4">
        <v>1</v>
      </c>
      <c r="E16" s="4">
        <v>2</v>
      </c>
      <c r="F16" s="8" t="b">
        <v>1</v>
      </c>
    </row>
    <row r="17" spans="1:6" ht="33" x14ac:dyDescent="0.3">
      <c r="A17" s="4" t="s">
        <v>187</v>
      </c>
      <c r="B17" s="4">
        <v>2</v>
      </c>
      <c r="C17" s="4">
        <v>2</v>
      </c>
      <c r="D17" s="4">
        <v>3</v>
      </c>
      <c r="E17" s="4">
        <v>2</v>
      </c>
      <c r="F17" s="8" t="b">
        <v>0</v>
      </c>
    </row>
    <row r="18" spans="1:6" ht="66" x14ac:dyDescent="0.3">
      <c r="A18" s="4" t="s">
        <v>51</v>
      </c>
      <c r="B18" s="4">
        <v>3</v>
      </c>
      <c r="C18" s="4">
        <v>3</v>
      </c>
      <c r="D18" s="4">
        <v>3</v>
      </c>
      <c r="E18" s="4">
        <v>3</v>
      </c>
      <c r="F18" s="8" t="b">
        <v>0</v>
      </c>
    </row>
    <row r="19" spans="1:6" ht="33" x14ac:dyDescent="0.3">
      <c r="A19" s="4" t="s">
        <v>52</v>
      </c>
      <c r="B19" s="4">
        <v>3</v>
      </c>
      <c r="C19" s="4">
        <v>4</v>
      </c>
      <c r="D19" s="4">
        <v>4</v>
      </c>
      <c r="E19" s="4">
        <v>3</v>
      </c>
      <c r="F19" s="8" t="b">
        <v>0</v>
      </c>
    </row>
    <row r="20" spans="1:6" ht="66" x14ac:dyDescent="0.3">
      <c r="A20" s="4" t="s">
        <v>53</v>
      </c>
      <c r="B20" s="4">
        <v>4</v>
      </c>
      <c r="C20" s="4">
        <v>4</v>
      </c>
      <c r="D20" s="4">
        <v>4</v>
      </c>
      <c r="E20" s="4">
        <v>4</v>
      </c>
      <c r="F20" s="8" t="b">
        <v>0</v>
      </c>
    </row>
    <row r="21" spans="1:6" ht="132" x14ac:dyDescent="0.3">
      <c r="A21" s="4" t="s">
        <v>54</v>
      </c>
      <c r="B21" s="4">
        <v>5</v>
      </c>
      <c r="C21" s="4">
        <v>5</v>
      </c>
      <c r="D21" s="4">
        <v>5</v>
      </c>
      <c r="E21" s="4">
        <v>5</v>
      </c>
      <c r="F21" s="8" t="b">
        <v>0</v>
      </c>
    </row>
    <row r="22" spans="1:6" x14ac:dyDescent="0.3">
      <c r="A22" s="2"/>
      <c r="B22" s="2"/>
      <c r="C22" s="2"/>
      <c r="D22" s="2"/>
      <c r="E22" s="2"/>
      <c r="F22" s="2"/>
    </row>
    <row r="23" spans="1:6" ht="17.25" x14ac:dyDescent="0.35">
      <c r="A23" s="29" t="s">
        <v>19</v>
      </c>
      <c r="B23" s="29"/>
      <c r="C23" s="29"/>
      <c r="D23" s="29"/>
      <c r="E23" s="29"/>
      <c r="F23" s="4" cm="1">
        <f t="array" ref="F23">IFERROR(AVERAGE(_xlfn._xlws.FILTER(B24:E30,F24:F30=TRUE)),0)</f>
        <v>1.75</v>
      </c>
    </row>
    <row r="24" spans="1:6" ht="51.75" x14ac:dyDescent="0.35">
      <c r="A24" s="5"/>
      <c r="B24" s="5" t="s">
        <v>170</v>
      </c>
      <c r="C24" s="5" t="s">
        <v>171</v>
      </c>
      <c r="D24" s="5" t="s">
        <v>172</v>
      </c>
      <c r="E24" s="5" t="s">
        <v>173</v>
      </c>
      <c r="F24" s="5" t="s">
        <v>176</v>
      </c>
    </row>
    <row r="25" spans="1:6" ht="33" x14ac:dyDescent="0.3">
      <c r="A25" s="4" t="s">
        <v>55</v>
      </c>
      <c r="B25" s="4">
        <v>1</v>
      </c>
      <c r="C25" s="4">
        <v>1</v>
      </c>
      <c r="D25" s="4">
        <v>1</v>
      </c>
      <c r="E25" s="4">
        <v>1</v>
      </c>
      <c r="F25" s="8" t="b">
        <v>0</v>
      </c>
    </row>
    <row r="26" spans="1:6" ht="33" x14ac:dyDescent="0.3">
      <c r="A26" s="4" t="s">
        <v>188</v>
      </c>
      <c r="B26" s="4">
        <v>2</v>
      </c>
      <c r="C26" s="4">
        <v>1</v>
      </c>
      <c r="D26" s="4">
        <v>2</v>
      </c>
      <c r="E26" s="4">
        <v>2</v>
      </c>
      <c r="F26" s="8" t="b">
        <v>0</v>
      </c>
    </row>
    <row r="27" spans="1:6" ht="49.5" x14ac:dyDescent="0.3">
      <c r="A27" s="4" t="s">
        <v>189</v>
      </c>
      <c r="B27" s="4">
        <v>1</v>
      </c>
      <c r="C27" s="4">
        <v>3</v>
      </c>
      <c r="D27" s="4">
        <v>2</v>
      </c>
      <c r="E27" s="4">
        <v>1</v>
      </c>
      <c r="F27" s="8" t="b">
        <v>1</v>
      </c>
    </row>
    <row r="28" spans="1:6" ht="66" x14ac:dyDescent="0.3">
      <c r="A28" s="4" t="s">
        <v>56</v>
      </c>
      <c r="B28" s="4">
        <v>3</v>
      </c>
      <c r="C28" s="4">
        <v>4</v>
      </c>
      <c r="D28" s="4">
        <v>2</v>
      </c>
      <c r="E28" s="4">
        <v>2</v>
      </c>
      <c r="F28" s="8" t="b">
        <v>0</v>
      </c>
    </row>
    <row r="29" spans="1:6" ht="66" x14ac:dyDescent="0.3">
      <c r="A29" s="4" t="s">
        <v>57</v>
      </c>
      <c r="B29" s="4">
        <v>5</v>
      </c>
      <c r="C29" s="4">
        <v>5</v>
      </c>
      <c r="D29" s="4">
        <v>3</v>
      </c>
      <c r="E29" s="4">
        <v>3</v>
      </c>
      <c r="F29" s="8" t="b">
        <v>0</v>
      </c>
    </row>
    <row r="30" spans="1:6" ht="66" x14ac:dyDescent="0.3">
      <c r="A30" s="4" t="s">
        <v>190</v>
      </c>
      <c r="B30" s="4">
        <v>5</v>
      </c>
      <c r="C30" s="4">
        <v>4</v>
      </c>
      <c r="D30" s="4">
        <v>3</v>
      </c>
      <c r="E30" s="4">
        <v>6</v>
      </c>
      <c r="F30" s="8" t="b">
        <v>0</v>
      </c>
    </row>
  </sheetData>
  <mergeCells count="3">
    <mergeCell ref="A1:E1"/>
    <mergeCell ref="A13:E13"/>
    <mergeCell ref="A23:E23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8"/>
  <sheetViews>
    <sheetView topLeftCell="A18" workbookViewId="0">
      <selection activeCell="A12" sqref="A12:A18"/>
    </sheetView>
  </sheetViews>
  <sheetFormatPr defaultColWidth="9" defaultRowHeight="16.5" x14ac:dyDescent="0.3"/>
  <cols>
    <col min="1" max="1" width="26.28515625" style="3" customWidth="1"/>
    <col min="2" max="3" width="12.85546875" style="3" customWidth="1"/>
    <col min="4" max="4" width="12.42578125" style="3" customWidth="1"/>
    <col min="5" max="5" width="13.85546875" style="3" customWidth="1"/>
    <col min="6" max="16384" width="9" style="3"/>
  </cols>
  <sheetData>
    <row r="1" spans="1:6" ht="17.25" x14ac:dyDescent="0.35">
      <c r="A1" s="29" t="s">
        <v>0</v>
      </c>
      <c r="B1" s="29"/>
      <c r="C1" s="29"/>
      <c r="D1" s="29"/>
      <c r="E1" s="29"/>
      <c r="F1" s="4" cm="1">
        <f t="array" ref="F1">IFERROR(AVERAGE(_xlfn._xlws.FILTER(B2:E9,F2:F9=TRUE)),0)</f>
        <v>2.25</v>
      </c>
    </row>
    <row r="2" spans="1:6" ht="51.75" x14ac:dyDescent="0.35">
      <c r="A2" s="5"/>
      <c r="B2" s="5" t="s">
        <v>1</v>
      </c>
      <c r="C2" s="5" t="s">
        <v>2</v>
      </c>
      <c r="D2" s="5" t="s">
        <v>3</v>
      </c>
      <c r="E2" s="5" t="s">
        <v>4</v>
      </c>
      <c r="F2" s="5" t="s">
        <v>176</v>
      </c>
    </row>
    <row r="3" spans="1:6" x14ac:dyDescent="0.3">
      <c r="A3" s="4" t="s">
        <v>58</v>
      </c>
      <c r="B3" s="4">
        <v>1</v>
      </c>
      <c r="C3" s="4">
        <v>1</v>
      </c>
      <c r="D3" s="4">
        <v>1</v>
      </c>
      <c r="E3" s="4">
        <v>1</v>
      </c>
      <c r="F3" s="8" t="b">
        <v>0</v>
      </c>
    </row>
    <row r="4" spans="1:6" ht="33" x14ac:dyDescent="0.3">
      <c r="A4" s="4" t="s">
        <v>59</v>
      </c>
      <c r="B4" s="4">
        <v>2</v>
      </c>
      <c r="C4" s="4">
        <v>2</v>
      </c>
      <c r="D4" s="4">
        <v>2</v>
      </c>
      <c r="E4" s="4">
        <v>2</v>
      </c>
      <c r="F4" s="8" t="b">
        <v>0</v>
      </c>
    </row>
    <row r="5" spans="1:6" x14ac:dyDescent="0.3">
      <c r="A5" s="4" t="s">
        <v>60</v>
      </c>
      <c r="B5" s="4">
        <v>2</v>
      </c>
      <c r="C5" s="4">
        <v>2</v>
      </c>
      <c r="D5" s="4">
        <v>3</v>
      </c>
      <c r="E5" s="4">
        <v>2</v>
      </c>
      <c r="F5" s="8" t="b">
        <v>1</v>
      </c>
    </row>
    <row r="6" spans="1:6" x14ac:dyDescent="0.3">
      <c r="A6" s="4" t="s">
        <v>61</v>
      </c>
      <c r="B6" s="4">
        <v>3</v>
      </c>
      <c r="C6" s="4">
        <v>3</v>
      </c>
      <c r="D6" s="4">
        <v>3</v>
      </c>
      <c r="E6" s="4">
        <v>3</v>
      </c>
      <c r="F6" s="8" t="b">
        <v>0</v>
      </c>
    </row>
    <row r="7" spans="1:6" x14ac:dyDescent="0.3">
      <c r="A7" s="4" t="s">
        <v>62</v>
      </c>
      <c r="B7" s="4">
        <v>3</v>
      </c>
      <c r="C7" s="4">
        <v>3</v>
      </c>
      <c r="D7" s="4">
        <v>4</v>
      </c>
      <c r="E7" s="4">
        <v>3</v>
      </c>
      <c r="F7" s="8" t="b">
        <v>0</v>
      </c>
    </row>
    <row r="8" spans="1:6" ht="33" x14ac:dyDescent="0.3">
      <c r="A8" s="4" t="s">
        <v>63</v>
      </c>
      <c r="B8" s="4">
        <v>4</v>
      </c>
      <c r="C8" s="4">
        <v>4</v>
      </c>
      <c r="D8" s="4">
        <v>4</v>
      </c>
      <c r="E8" s="4">
        <v>4</v>
      </c>
      <c r="F8" s="8" t="b">
        <v>0</v>
      </c>
    </row>
    <row r="9" spans="1:6" ht="33" x14ac:dyDescent="0.3">
      <c r="A9" s="4" t="s">
        <v>64</v>
      </c>
      <c r="B9" s="4">
        <v>5</v>
      </c>
      <c r="C9" s="4">
        <v>5</v>
      </c>
      <c r="D9" s="4">
        <v>5</v>
      </c>
      <c r="E9" s="4">
        <v>5</v>
      </c>
      <c r="F9" s="8" t="b">
        <v>0</v>
      </c>
    </row>
    <row r="10" spans="1:6" x14ac:dyDescent="0.3">
      <c r="A10" s="2"/>
      <c r="B10" s="2"/>
      <c r="C10" s="2"/>
      <c r="D10" s="2"/>
      <c r="E10" s="2"/>
      <c r="F10" s="2"/>
    </row>
    <row r="11" spans="1:6" ht="17.25" x14ac:dyDescent="0.35">
      <c r="A11" s="30" t="s">
        <v>13</v>
      </c>
      <c r="B11" s="30"/>
      <c r="C11" s="30"/>
      <c r="D11" s="30"/>
      <c r="E11" s="30"/>
      <c r="F11" s="4" cm="1">
        <f t="array" ref="F11">IFERROR(AVERAGE(_xlfn._xlws.FILTER(B12:E18,F12:F18=TRUE)),0)</f>
        <v>2.75</v>
      </c>
    </row>
    <row r="12" spans="1:6" ht="51.75" x14ac:dyDescent="0.35">
      <c r="A12" s="5"/>
      <c r="B12" s="7" t="s">
        <v>166</v>
      </c>
      <c r="C12" s="7" t="s">
        <v>167</v>
      </c>
      <c r="D12" s="7" t="s">
        <v>168</v>
      </c>
      <c r="E12" s="7" t="s">
        <v>169</v>
      </c>
      <c r="F12" s="5" t="s">
        <v>176</v>
      </c>
    </row>
    <row r="13" spans="1:6" x14ac:dyDescent="0.3">
      <c r="A13" s="4" t="s">
        <v>195</v>
      </c>
      <c r="B13" s="4">
        <v>1</v>
      </c>
      <c r="C13" s="4">
        <v>1</v>
      </c>
      <c r="D13" s="4">
        <v>1</v>
      </c>
      <c r="E13" s="4">
        <v>1</v>
      </c>
      <c r="F13" s="8" t="b">
        <v>0</v>
      </c>
    </row>
    <row r="14" spans="1:6" ht="49.5" x14ac:dyDescent="0.3">
      <c r="A14" s="4" t="s">
        <v>196</v>
      </c>
      <c r="B14" s="4">
        <v>2</v>
      </c>
      <c r="C14" s="4">
        <v>2</v>
      </c>
      <c r="D14" s="4">
        <v>1</v>
      </c>
      <c r="E14" s="4">
        <v>2</v>
      </c>
      <c r="F14" s="8" t="b">
        <v>0</v>
      </c>
    </row>
    <row r="15" spans="1:6" ht="49.5" x14ac:dyDescent="0.3">
      <c r="A15" s="4" t="s">
        <v>197</v>
      </c>
      <c r="B15" s="4">
        <v>2</v>
      </c>
      <c r="C15" s="4">
        <v>3</v>
      </c>
      <c r="D15" s="4">
        <v>3</v>
      </c>
      <c r="E15" s="4">
        <v>3</v>
      </c>
      <c r="F15" s="8" t="b">
        <v>1</v>
      </c>
    </row>
    <row r="16" spans="1:6" ht="49.5" x14ac:dyDescent="0.3">
      <c r="A16" s="4" t="s">
        <v>65</v>
      </c>
      <c r="B16" s="4">
        <v>3</v>
      </c>
      <c r="C16" s="4">
        <v>3</v>
      </c>
      <c r="D16" s="4">
        <v>4</v>
      </c>
      <c r="E16" s="4">
        <v>3</v>
      </c>
      <c r="F16" s="8" t="b">
        <v>0</v>
      </c>
    </row>
    <row r="17" spans="1:6" ht="49.5" x14ac:dyDescent="0.3">
      <c r="A17" s="4" t="s">
        <v>66</v>
      </c>
      <c r="B17" s="4">
        <v>4</v>
      </c>
      <c r="C17" s="4">
        <v>4</v>
      </c>
      <c r="D17" s="4">
        <v>5</v>
      </c>
      <c r="E17" s="4">
        <v>4</v>
      </c>
      <c r="F17" s="8" t="b">
        <v>0</v>
      </c>
    </row>
    <row r="18" spans="1:6" ht="49.5" x14ac:dyDescent="0.3">
      <c r="A18" s="4" t="s">
        <v>67</v>
      </c>
      <c r="B18" s="4">
        <v>5</v>
      </c>
      <c r="C18" s="4">
        <v>5</v>
      </c>
      <c r="D18" s="4">
        <v>5</v>
      </c>
      <c r="E18" s="4">
        <v>5</v>
      </c>
      <c r="F18" s="8" t="b">
        <v>0</v>
      </c>
    </row>
    <row r="19" spans="1:6" x14ac:dyDescent="0.3">
      <c r="A19" s="2"/>
      <c r="B19" s="2"/>
      <c r="C19" s="2"/>
      <c r="D19" s="2"/>
      <c r="E19" s="2"/>
      <c r="F19" s="2"/>
    </row>
    <row r="20" spans="1:6" ht="17.25" x14ac:dyDescent="0.35">
      <c r="A20" s="29" t="s">
        <v>19</v>
      </c>
      <c r="B20" s="29"/>
      <c r="C20" s="29"/>
      <c r="D20" s="29"/>
      <c r="E20" s="29"/>
      <c r="F20" s="4" cm="1">
        <f t="array" ref="F20">IFERROR(AVERAGE(_xlfn._xlws.FILTER(B21:E27,F21:F27=TRUE)),0)</f>
        <v>1</v>
      </c>
    </row>
    <row r="21" spans="1:6" ht="51.75" x14ac:dyDescent="0.35">
      <c r="A21" s="5"/>
      <c r="B21" s="5" t="s">
        <v>170</v>
      </c>
      <c r="C21" s="5" t="s">
        <v>171</v>
      </c>
      <c r="D21" s="5" t="s">
        <v>172</v>
      </c>
      <c r="E21" s="5" t="s">
        <v>173</v>
      </c>
      <c r="F21" s="5" t="s">
        <v>176</v>
      </c>
    </row>
    <row r="22" spans="1:6" ht="33" x14ac:dyDescent="0.3">
      <c r="A22" s="4" t="s">
        <v>68</v>
      </c>
      <c r="B22" s="4">
        <v>1</v>
      </c>
      <c r="C22" s="4">
        <v>1</v>
      </c>
      <c r="D22" s="4">
        <v>1</v>
      </c>
      <c r="E22" s="4">
        <v>1</v>
      </c>
      <c r="F22" s="8" t="b">
        <v>1</v>
      </c>
    </row>
    <row r="23" spans="1:6" ht="49.5" x14ac:dyDescent="0.3">
      <c r="A23" s="4" t="s">
        <v>69</v>
      </c>
      <c r="B23" s="4">
        <v>1</v>
      </c>
      <c r="C23" s="4">
        <v>2</v>
      </c>
      <c r="D23" s="4">
        <v>1</v>
      </c>
      <c r="E23" s="4">
        <v>1</v>
      </c>
      <c r="F23" s="8" t="b">
        <v>0</v>
      </c>
    </row>
    <row r="24" spans="1:6" ht="33" x14ac:dyDescent="0.3">
      <c r="A24" s="4" t="s">
        <v>198</v>
      </c>
      <c r="B24" s="4">
        <v>2</v>
      </c>
      <c r="C24" s="4">
        <v>3</v>
      </c>
      <c r="D24" s="4">
        <v>3</v>
      </c>
      <c r="E24" s="4">
        <v>2</v>
      </c>
      <c r="F24" s="8" t="b">
        <v>0</v>
      </c>
    </row>
    <row r="25" spans="1:6" ht="49.5" x14ac:dyDescent="0.3">
      <c r="A25" s="4" t="s">
        <v>70</v>
      </c>
      <c r="B25" s="4">
        <v>3</v>
      </c>
      <c r="C25" s="4">
        <v>5</v>
      </c>
      <c r="D25" s="4">
        <v>4</v>
      </c>
      <c r="E25" s="4">
        <v>3</v>
      </c>
      <c r="F25" s="8" t="b">
        <v>0</v>
      </c>
    </row>
    <row r="26" spans="1:6" ht="33" x14ac:dyDescent="0.3">
      <c r="A26" s="4" t="s">
        <v>71</v>
      </c>
      <c r="B26" s="4">
        <v>5</v>
      </c>
      <c r="C26" s="4">
        <v>4</v>
      </c>
      <c r="D26" s="4">
        <v>4</v>
      </c>
      <c r="E26" s="4">
        <v>5</v>
      </c>
      <c r="F26" s="8" t="b">
        <v>0</v>
      </c>
    </row>
    <row r="27" spans="1:6" ht="49.5" x14ac:dyDescent="0.3">
      <c r="A27" s="4" t="s">
        <v>72</v>
      </c>
      <c r="B27" s="4">
        <v>6</v>
      </c>
      <c r="C27" s="4">
        <v>4</v>
      </c>
      <c r="D27" s="4">
        <v>4</v>
      </c>
      <c r="E27" s="4">
        <v>6</v>
      </c>
      <c r="F27" s="8" t="b">
        <v>0</v>
      </c>
    </row>
    <row r="28" spans="1:6" x14ac:dyDescent="0.3">
      <c r="A28" s="2"/>
      <c r="B28" s="2"/>
      <c r="C28" s="2"/>
      <c r="D28" s="2"/>
      <c r="E28" s="2"/>
      <c r="F28" s="2"/>
    </row>
  </sheetData>
  <mergeCells count="3">
    <mergeCell ref="A1:E1"/>
    <mergeCell ref="A11:E11"/>
    <mergeCell ref="A20:E20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7"/>
  <sheetViews>
    <sheetView topLeftCell="A17" workbookViewId="0">
      <selection activeCell="A20" sqref="A20:F21"/>
    </sheetView>
  </sheetViews>
  <sheetFormatPr defaultColWidth="27.28515625" defaultRowHeight="16.5" x14ac:dyDescent="0.3"/>
  <cols>
    <col min="1" max="1" width="21.85546875" style="2" customWidth="1"/>
    <col min="2" max="2" width="15.28515625" style="2" customWidth="1"/>
    <col min="3" max="3" width="14.7109375" style="2" customWidth="1"/>
    <col min="4" max="4" width="14.140625" style="2" customWidth="1"/>
    <col min="5" max="5" width="15" style="2" customWidth="1"/>
    <col min="6" max="6" width="12.28515625" style="2" customWidth="1"/>
    <col min="7" max="16384" width="27.28515625" style="2"/>
  </cols>
  <sheetData>
    <row r="1" spans="1:6" ht="17.25" x14ac:dyDescent="0.35">
      <c r="A1" s="29" t="s">
        <v>0</v>
      </c>
      <c r="B1" s="29"/>
      <c r="C1" s="29"/>
      <c r="D1" s="29"/>
      <c r="E1" s="29"/>
      <c r="F1" s="4" cm="1">
        <f t="array" ref="F1">IFERROR(AVERAGE(_xlfn._xlws.FILTER(B2:E9,F2:F9=TRUE)),0)</f>
        <v>2.5</v>
      </c>
    </row>
    <row r="2" spans="1:6" ht="34.5" x14ac:dyDescent="0.35">
      <c r="A2" s="5"/>
      <c r="B2" s="5" t="s">
        <v>1</v>
      </c>
      <c r="C2" s="5" t="s">
        <v>2</v>
      </c>
      <c r="D2" s="5" t="s">
        <v>3</v>
      </c>
      <c r="E2" s="5" t="s">
        <v>4</v>
      </c>
      <c r="F2" s="5" t="s">
        <v>176</v>
      </c>
    </row>
    <row r="3" spans="1:6" x14ac:dyDescent="0.3">
      <c r="A3" s="4" t="s">
        <v>73</v>
      </c>
      <c r="B3" s="4">
        <v>1</v>
      </c>
      <c r="C3" s="4">
        <v>1</v>
      </c>
      <c r="D3" s="4">
        <v>1</v>
      </c>
      <c r="E3" s="4">
        <v>1</v>
      </c>
      <c r="F3" s="8" t="b">
        <v>0</v>
      </c>
    </row>
    <row r="4" spans="1:6" x14ac:dyDescent="0.3">
      <c r="A4" s="4" t="s">
        <v>74</v>
      </c>
      <c r="B4" s="4">
        <v>1</v>
      </c>
      <c r="C4" s="4">
        <v>1</v>
      </c>
      <c r="D4" s="4">
        <v>2</v>
      </c>
      <c r="E4" s="4">
        <v>1</v>
      </c>
      <c r="F4" s="8" t="b">
        <v>0</v>
      </c>
    </row>
    <row r="5" spans="1:6" x14ac:dyDescent="0.3">
      <c r="A5" s="4" t="s">
        <v>75</v>
      </c>
      <c r="B5" s="4">
        <v>2</v>
      </c>
      <c r="C5" s="4">
        <v>3</v>
      </c>
      <c r="D5" s="4">
        <v>2</v>
      </c>
      <c r="E5" s="4">
        <v>3</v>
      </c>
      <c r="F5" s="8" t="b">
        <v>1</v>
      </c>
    </row>
    <row r="6" spans="1:6" ht="33" x14ac:dyDescent="0.3">
      <c r="A6" s="4" t="s">
        <v>76</v>
      </c>
      <c r="B6" s="4">
        <v>3</v>
      </c>
      <c r="C6" s="4">
        <v>3</v>
      </c>
      <c r="D6" s="4">
        <v>3</v>
      </c>
      <c r="E6" s="4">
        <v>3</v>
      </c>
      <c r="F6" s="8" t="b">
        <v>0</v>
      </c>
    </row>
    <row r="7" spans="1:6" x14ac:dyDescent="0.3">
      <c r="A7" s="4" t="s">
        <v>77</v>
      </c>
      <c r="B7" s="4">
        <v>3</v>
      </c>
      <c r="C7" s="4">
        <v>4</v>
      </c>
      <c r="D7" s="4">
        <v>3</v>
      </c>
      <c r="E7" s="4">
        <v>3</v>
      </c>
      <c r="F7" s="8" t="b">
        <v>0</v>
      </c>
    </row>
    <row r="8" spans="1:6" x14ac:dyDescent="0.3">
      <c r="A8" s="4" t="s">
        <v>78</v>
      </c>
      <c r="B8" s="4">
        <v>4</v>
      </c>
      <c r="C8" s="4">
        <v>4</v>
      </c>
      <c r="D8" s="4">
        <v>4</v>
      </c>
      <c r="E8" s="4">
        <v>4</v>
      </c>
      <c r="F8" s="8" t="b">
        <v>0</v>
      </c>
    </row>
    <row r="9" spans="1:6" ht="33" x14ac:dyDescent="0.3">
      <c r="A9" s="4" t="s">
        <v>79</v>
      </c>
      <c r="B9" s="4">
        <v>5</v>
      </c>
      <c r="C9" s="4">
        <v>5</v>
      </c>
      <c r="D9" s="4">
        <v>5</v>
      </c>
      <c r="E9" s="4">
        <v>5</v>
      </c>
      <c r="F9" s="8" t="b">
        <v>0</v>
      </c>
    </row>
    <row r="11" spans="1:6" ht="17.25" x14ac:dyDescent="0.35">
      <c r="A11" s="30" t="s">
        <v>13</v>
      </c>
      <c r="B11" s="30"/>
      <c r="C11" s="30"/>
      <c r="D11" s="30"/>
      <c r="E11" s="30"/>
      <c r="F11" s="4" cm="1">
        <f t="array" ref="F11">IFERROR(AVERAGE(_xlfn._xlws.FILTER(B12:E18,F12:F18=TRUE)),0)</f>
        <v>1</v>
      </c>
    </row>
    <row r="12" spans="1:6" ht="34.5" x14ac:dyDescent="0.35">
      <c r="A12" s="5"/>
      <c r="B12" s="7" t="s">
        <v>166</v>
      </c>
      <c r="C12" s="7" t="s">
        <v>167</v>
      </c>
      <c r="D12" s="7" t="s">
        <v>168</v>
      </c>
      <c r="E12" s="7" t="s">
        <v>169</v>
      </c>
      <c r="F12" s="5" t="s">
        <v>176</v>
      </c>
    </row>
    <row r="13" spans="1:6" x14ac:dyDescent="0.3">
      <c r="A13" s="4" t="s">
        <v>200</v>
      </c>
      <c r="B13" s="4">
        <v>1</v>
      </c>
      <c r="C13" s="4">
        <v>1</v>
      </c>
      <c r="D13" s="4">
        <v>1</v>
      </c>
      <c r="E13" s="4">
        <v>1</v>
      </c>
      <c r="F13" s="8" t="b">
        <v>1</v>
      </c>
    </row>
    <row r="14" spans="1:6" ht="49.5" x14ac:dyDescent="0.3">
      <c r="A14" s="4" t="s">
        <v>201</v>
      </c>
      <c r="B14" s="4">
        <v>2</v>
      </c>
      <c r="C14" s="4">
        <v>1</v>
      </c>
      <c r="D14" s="4">
        <v>2</v>
      </c>
      <c r="E14" s="4">
        <v>1</v>
      </c>
      <c r="F14" s="8" t="b">
        <v>0</v>
      </c>
    </row>
    <row r="15" spans="1:6" ht="99" x14ac:dyDescent="0.3">
      <c r="A15" s="4" t="s">
        <v>202</v>
      </c>
      <c r="B15" s="4">
        <v>2</v>
      </c>
      <c r="C15" s="4">
        <v>2</v>
      </c>
      <c r="D15" s="4">
        <v>3</v>
      </c>
      <c r="E15" s="4">
        <v>2</v>
      </c>
      <c r="F15" s="8" t="b">
        <v>0</v>
      </c>
    </row>
    <row r="16" spans="1:6" x14ac:dyDescent="0.3">
      <c r="A16" s="4" t="s">
        <v>80</v>
      </c>
      <c r="B16" s="4">
        <v>3</v>
      </c>
      <c r="C16" s="4">
        <v>4</v>
      </c>
      <c r="D16" s="4">
        <v>3</v>
      </c>
      <c r="E16" s="4">
        <v>4</v>
      </c>
      <c r="F16" s="8" t="b">
        <v>0</v>
      </c>
    </row>
    <row r="17" spans="1:6" ht="82.5" x14ac:dyDescent="0.3">
      <c r="A17" s="4" t="s">
        <v>81</v>
      </c>
      <c r="B17" s="4">
        <v>3</v>
      </c>
      <c r="C17" s="4">
        <v>4</v>
      </c>
      <c r="D17" s="4">
        <v>5</v>
      </c>
      <c r="E17" s="4">
        <v>4</v>
      </c>
      <c r="F17" s="8" t="b">
        <v>0</v>
      </c>
    </row>
    <row r="18" spans="1:6" ht="66" x14ac:dyDescent="0.3">
      <c r="A18" s="4" t="s">
        <v>82</v>
      </c>
      <c r="B18" s="4">
        <v>5</v>
      </c>
      <c r="C18" s="4">
        <v>5</v>
      </c>
      <c r="D18" s="4">
        <v>5</v>
      </c>
      <c r="E18" s="4">
        <v>5</v>
      </c>
      <c r="F18" s="8" t="b">
        <v>0</v>
      </c>
    </row>
    <row r="20" spans="1:6" ht="17.25" x14ac:dyDescent="0.35">
      <c r="A20" s="29" t="s">
        <v>19</v>
      </c>
      <c r="B20" s="29"/>
      <c r="C20" s="29"/>
      <c r="D20" s="29"/>
      <c r="E20" s="29"/>
      <c r="F20" s="4" cm="1">
        <f t="array" ref="F20">IFERROR(AVERAGE(_xlfn._xlws.FILTER(B21:E27,F21:F27=TRUE)),0)</f>
        <v>1</v>
      </c>
    </row>
    <row r="21" spans="1:6" ht="34.5" x14ac:dyDescent="0.35">
      <c r="A21" s="5"/>
      <c r="B21" s="5" t="s">
        <v>170</v>
      </c>
      <c r="C21" s="5" t="s">
        <v>171</v>
      </c>
      <c r="D21" s="5" t="s">
        <v>172</v>
      </c>
      <c r="E21" s="5" t="s">
        <v>173</v>
      </c>
      <c r="F21" s="5" t="s">
        <v>176</v>
      </c>
    </row>
    <row r="22" spans="1:6" ht="49.5" x14ac:dyDescent="0.3">
      <c r="A22" s="4" t="s">
        <v>83</v>
      </c>
      <c r="B22" s="4">
        <v>1</v>
      </c>
      <c r="C22" s="4">
        <v>1</v>
      </c>
      <c r="D22" s="4">
        <v>1</v>
      </c>
      <c r="E22" s="4">
        <v>1</v>
      </c>
      <c r="F22" s="8" t="b">
        <v>1</v>
      </c>
    </row>
    <row r="23" spans="1:6" ht="49.5" x14ac:dyDescent="0.3">
      <c r="A23" s="4" t="s">
        <v>84</v>
      </c>
      <c r="B23" s="4">
        <v>1</v>
      </c>
      <c r="C23" s="4">
        <v>2</v>
      </c>
      <c r="D23" s="4">
        <v>2</v>
      </c>
      <c r="E23" s="4">
        <v>1</v>
      </c>
      <c r="F23" s="8" t="b">
        <v>0</v>
      </c>
    </row>
    <row r="24" spans="1:6" ht="49.5" x14ac:dyDescent="0.3">
      <c r="A24" s="4" t="s">
        <v>85</v>
      </c>
      <c r="B24" s="4">
        <v>2</v>
      </c>
      <c r="C24" s="4">
        <v>3</v>
      </c>
      <c r="D24" s="4">
        <v>2</v>
      </c>
      <c r="E24" s="4">
        <v>2</v>
      </c>
      <c r="F24" s="8" t="b">
        <v>0</v>
      </c>
    </row>
    <row r="25" spans="1:6" ht="49.5" x14ac:dyDescent="0.3">
      <c r="A25" s="4" t="s">
        <v>86</v>
      </c>
      <c r="B25" s="4">
        <v>4</v>
      </c>
      <c r="C25" s="4">
        <v>2</v>
      </c>
      <c r="D25" s="4">
        <v>3</v>
      </c>
      <c r="E25" s="4">
        <v>3</v>
      </c>
      <c r="F25" s="8" t="b">
        <v>0</v>
      </c>
    </row>
    <row r="26" spans="1:6" ht="49.5" x14ac:dyDescent="0.3">
      <c r="A26" s="4" t="s">
        <v>87</v>
      </c>
      <c r="B26" s="4">
        <v>4</v>
      </c>
      <c r="C26" s="4">
        <v>2</v>
      </c>
      <c r="D26" s="4">
        <v>5</v>
      </c>
      <c r="E26" s="4">
        <v>3</v>
      </c>
      <c r="F26" s="8" t="b">
        <v>0</v>
      </c>
    </row>
    <row r="27" spans="1:6" ht="49.5" x14ac:dyDescent="0.3">
      <c r="A27" s="4" t="s">
        <v>88</v>
      </c>
      <c r="B27" s="4">
        <v>4</v>
      </c>
      <c r="C27" s="4">
        <v>2</v>
      </c>
      <c r="D27" s="4">
        <v>3</v>
      </c>
      <c r="E27" s="4">
        <v>6</v>
      </c>
      <c r="F27" s="8" t="b">
        <v>0</v>
      </c>
    </row>
  </sheetData>
  <mergeCells count="3">
    <mergeCell ref="A1:E1"/>
    <mergeCell ref="A11:E11"/>
    <mergeCell ref="A20:E20"/>
  </mergeCells>
  <pageMargins left="0.75" right="0.75" top="1" bottom="1" header="0.5" footer="0.5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9"/>
  <sheetViews>
    <sheetView topLeftCell="A18" workbookViewId="0">
      <selection activeCell="D8" sqref="D8"/>
    </sheetView>
  </sheetViews>
  <sheetFormatPr defaultColWidth="9" defaultRowHeight="15" x14ac:dyDescent="0.25"/>
  <cols>
    <col min="1" max="1" width="23.7109375" style="1" customWidth="1"/>
    <col min="2" max="2" width="11.5703125" style="1" customWidth="1"/>
    <col min="3" max="3" width="15" style="1" customWidth="1"/>
    <col min="4" max="4" width="14.28515625" style="1" customWidth="1"/>
    <col min="5" max="5" width="16.140625" style="1" customWidth="1"/>
    <col min="6" max="16384" width="9" style="1"/>
  </cols>
  <sheetData>
    <row r="1" spans="1:6" ht="17.25" x14ac:dyDescent="0.35">
      <c r="A1" s="29" t="s">
        <v>0</v>
      </c>
      <c r="B1" s="29"/>
      <c r="C1" s="29"/>
      <c r="D1" s="29"/>
      <c r="E1" s="29"/>
      <c r="F1" s="4" cm="1">
        <f t="array" ref="F1">IFERROR(AVERAGE(_xlfn._xlws.FILTER(B2:E11,F2:F11=TRUE)),0)</f>
        <v>2.75</v>
      </c>
    </row>
    <row r="2" spans="1:6" ht="51.75" x14ac:dyDescent="0.35">
      <c r="A2" s="5"/>
      <c r="B2" s="5" t="s">
        <v>1</v>
      </c>
      <c r="C2" s="5" t="s">
        <v>2</v>
      </c>
      <c r="D2" s="5" t="s">
        <v>3</v>
      </c>
      <c r="E2" s="5" t="s">
        <v>4</v>
      </c>
      <c r="F2" s="5" t="s">
        <v>176</v>
      </c>
    </row>
    <row r="3" spans="1:6" ht="16.5" x14ac:dyDescent="0.3">
      <c r="A3" s="4" t="s">
        <v>204</v>
      </c>
      <c r="B3" s="4">
        <v>1</v>
      </c>
      <c r="C3" s="4">
        <v>1</v>
      </c>
      <c r="D3" s="4">
        <v>1</v>
      </c>
      <c r="E3" s="4">
        <v>1</v>
      </c>
      <c r="F3" s="8" t="b">
        <v>0</v>
      </c>
    </row>
    <row r="4" spans="1:6" ht="16.5" x14ac:dyDescent="0.3">
      <c r="A4" s="4" t="s">
        <v>205</v>
      </c>
      <c r="B4" s="4">
        <v>1</v>
      </c>
      <c r="C4" s="4">
        <v>2</v>
      </c>
      <c r="D4" s="4">
        <v>1</v>
      </c>
      <c r="E4" s="4">
        <v>2</v>
      </c>
      <c r="F4" s="8" t="b">
        <v>0</v>
      </c>
    </row>
    <row r="5" spans="1:6" ht="49.5" x14ac:dyDescent="0.3">
      <c r="A5" s="4" t="s">
        <v>206</v>
      </c>
      <c r="B5" s="4">
        <v>1</v>
      </c>
      <c r="C5" s="4">
        <v>2</v>
      </c>
      <c r="D5" s="4">
        <v>1</v>
      </c>
      <c r="E5" s="4">
        <v>2</v>
      </c>
      <c r="F5" s="8" t="b">
        <v>0</v>
      </c>
    </row>
    <row r="6" spans="1:6" ht="16.5" x14ac:dyDescent="0.3">
      <c r="A6" s="4" t="s">
        <v>89</v>
      </c>
      <c r="B6" s="4">
        <v>2</v>
      </c>
      <c r="C6" s="4">
        <v>2</v>
      </c>
      <c r="D6" s="4">
        <v>2</v>
      </c>
      <c r="E6" s="4">
        <v>2</v>
      </c>
      <c r="F6" s="8" t="b">
        <v>0</v>
      </c>
    </row>
    <row r="7" spans="1:6" ht="33" x14ac:dyDescent="0.3">
      <c r="A7" s="4" t="s">
        <v>90</v>
      </c>
      <c r="B7" s="4">
        <v>2</v>
      </c>
      <c r="C7" s="4">
        <v>3</v>
      </c>
      <c r="D7" s="4">
        <v>3</v>
      </c>
      <c r="E7" s="4">
        <v>3</v>
      </c>
      <c r="F7" s="8" t="b">
        <v>1</v>
      </c>
    </row>
    <row r="8" spans="1:6" ht="16.5" x14ac:dyDescent="0.3">
      <c r="A8" s="4" t="s">
        <v>91</v>
      </c>
      <c r="B8" s="4">
        <v>3</v>
      </c>
      <c r="C8" s="4">
        <v>4</v>
      </c>
      <c r="D8" s="4">
        <v>3</v>
      </c>
      <c r="E8" s="4">
        <v>4</v>
      </c>
      <c r="F8" s="8" t="b">
        <v>0</v>
      </c>
    </row>
    <row r="9" spans="1:6" ht="16.5" x14ac:dyDescent="0.3">
      <c r="A9" s="4" t="s">
        <v>92</v>
      </c>
      <c r="B9" s="4">
        <v>3</v>
      </c>
      <c r="C9" s="4">
        <v>4</v>
      </c>
      <c r="D9" s="4">
        <v>3</v>
      </c>
      <c r="E9" s="4">
        <v>4</v>
      </c>
      <c r="F9" s="8" t="b">
        <v>0</v>
      </c>
    </row>
    <row r="10" spans="1:6" ht="16.5" x14ac:dyDescent="0.3">
      <c r="A10" s="4" t="s">
        <v>93</v>
      </c>
      <c r="B10" s="4">
        <v>4</v>
      </c>
      <c r="C10" s="4">
        <v>4</v>
      </c>
      <c r="D10" s="4">
        <v>4</v>
      </c>
      <c r="E10" s="4">
        <v>4</v>
      </c>
      <c r="F10" s="8" t="b">
        <v>0</v>
      </c>
    </row>
    <row r="11" spans="1:6" ht="16.5" x14ac:dyDescent="0.3">
      <c r="A11" s="4" t="s">
        <v>94</v>
      </c>
      <c r="B11" s="4">
        <v>5</v>
      </c>
      <c r="C11" s="4">
        <v>5</v>
      </c>
      <c r="D11" s="4">
        <v>5</v>
      </c>
      <c r="E11" s="4">
        <v>5</v>
      </c>
      <c r="F11" s="8" t="b">
        <v>0</v>
      </c>
    </row>
    <row r="12" spans="1:6" ht="16.5" x14ac:dyDescent="0.3">
      <c r="A12" s="2"/>
      <c r="B12" s="2"/>
      <c r="C12" s="2"/>
      <c r="D12" s="2"/>
      <c r="E12" s="2"/>
      <c r="F12" s="2"/>
    </row>
    <row r="13" spans="1:6" ht="17.25" x14ac:dyDescent="0.35">
      <c r="A13" s="30" t="s">
        <v>13</v>
      </c>
      <c r="B13" s="30"/>
      <c r="C13" s="30"/>
      <c r="D13" s="30"/>
      <c r="E13" s="30"/>
      <c r="F13" s="4" cm="1">
        <f t="array" ref="F13">IFERROR(AVERAGE(_xlfn._xlws.FILTER(B14:E20,F14:F20=TRUE)),0)</f>
        <v>1</v>
      </c>
    </row>
    <row r="14" spans="1:6" ht="51.75" x14ac:dyDescent="0.35">
      <c r="A14" s="5"/>
      <c r="B14" s="7" t="s">
        <v>166</v>
      </c>
      <c r="C14" s="7" t="s">
        <v>167</v>
      </c>
      <c r="D14" s="7" t="s">
        <v>168</v>
      </c>
      <c r="E14" s="7" t="s">
        <v>169</v>
      </c>
      <c r="F14" s="5" t="s">
        <v>176</v>
      </c>
    </row>
    <row r="15" spans="1:6" ht="16.5" x14ac:dyDescent="0.3">
      <c r="A15" s="4" t="s">
        <v>207</v>
      </c>
      <c r="B15" s="4">
        <v>1</v>
      </c>
      <c r="C15" s="4">
        <v>1</v>
      </c>
      <c r="D15" s="4">
        <v>1</v>
      </c>
      <c r="E15" s="4">
        <v>1</v>
      </c>
      <c r="F15" s="8" t="b">
        <v>1</v>
      </c>
    </row>
    <row r="16" spans="1:6" ht="49.5" x14ac:dyDescent="0.3">
      <c r="A16" s="4" t="s">
        <v>208</v>
      </c>
      <c r="B16" s="4">
        <v>2</v>
      </c>
      <c r="C16" s="4">
        <v>2</v>
      </c>
      <c r="D16" s="4">
        <v>1</v>
      </c>
      <c r="E16" s="4">
        <v>1</v>
      </c>
      <c r="F16" s="8" t="b">
        <v>0</v>
      </c>
    </row>
    <row r="17" spans="1:6" ht="49.5" x14ac:dyDescent="0.3">
      <c r="A17" s="4" t="s">
        <v>95</v>
      </c>
      <c r="B17" s="4">
        <v>2</v>
      </c>
      <c r="C17" s="4">
        <v>2</v>
      </c>
      <c r="D17" s="4">
        <v>3</v>
      </c>
      <c r="E17" s="4">
        <v>2</v>
      </c>
      <c r="F17" s="8" t="b">
        <v>0</v>
      </c>
    </row>
    <row r="18" spans="1:6" ht="66" x14ac:dyDescent="0.3">
      <c r="A18" s="4" t="s">
        <v>96</v>
      </c>
      <c r="B18" s="4">
        <v>3</v>
      </c>
      <c r="C18" s="4">
        <v>3</v>
      </c>
      <c r="D18" s="4">
        <v>3</v>
      </c>
      <c r="E18" s="4">
        <v>3</v>
      </c>
      <c r="F18" s="8" t="b">
        <v>0</v>
      </c>
    </row>
    <row r="19" spans="1:6" ht="64.5" customHeight="1" x14ac:dyDescent="0.3">
      <c r="A19" s="4" t="s">
        <v>97</v>
      </c>
      <c r="B19" s="4">
        <v>3</v>
      </c>
      <c r="C19" s="4">
        <v>4</v>
      </c>
      <c r="D19" s="4">
        <v>4</v>
      </c>
      <c r="E19" s="4">
        <v>4</v>
      </c>
      <c r="F19" s="8" t="b">
        <v>0</v>
      </c>
    </row>
    <row r="20" spans="1:6" ht="66" x14ac:dyDescent="0.3">
      <c r="A20" s="4" t="s">
        <v>98</v>
      </c>
      <c r="B20" s="4">
        <v>5</v>
      </c>
      <c r="C20" s="4">
        <v>5</v>
      </c>
      <c r="D20" s="4">
        <v>5</v>
      </c>
      <c r="E20" s="4">
        <v>5</v>
      </c>
      <c r="F20" s="8" t="b">
        <v>0</v>
      </c>
    </row>
    <row r="21" spans="1:6" ht="16.5" x14ac:dyDescent="0.3">
      <c r="A21" s="2"/>
      <c r="B21" s="2"/>
      <c r="C21" s="2"/>
      <c r="D21" s="2"/>
      <c r="E21" s="2"/>
      <c r="F21" s="2"/>
    </row>
    <row r="22" spans="1:6" ht="17.25" x14ac:dyDescent="0.35">
      <c r="A22" s="29" t="s">
        <v>19</v>
      </c>
      <c r="B22" s="29"/>
      <c r="C22" s="29"/>
      <c r="D22" s="29"/>
      <c r="E22" s="29"/>
      <c r="F22" s="4" cm="1">
        <f t="array" ref="F22">IFERROR(AVERAGE(_xlfn._xlws.FILTER(B23:E29,F23:F29=TRUE)),0)</f>
        <v>1</v>
      </c>
    </row>
    <row r="23" spans="1:6" ht="51.75" x14ac:dyDescent="0.35">
      <c r="A23" s="5"/>
      <c r="B23" s="5" t="s">
        <v>170</v>
      </c>
      <c r="C23" s="5" t="s">
        <v>171</v>
      </c>
      <c r="D23" s="5" t="s">
        <v>172</v>
      </c>
      <c r="E23" s="5" t="s">
        <v>173</v>
      </c>
      <c r="F23" s="5" t="s">
        <v>176</v>
      </c>
    </row>
    <row r="24" spans="1:6" ht="16.5" x14ac:dyDescent="0.3">
      <c r="A24" s="4" t="s">
        <v>211</v>
      </c>
      <c r="B24" s="4">
        <v>1</v>
      </c>
      <c r="C24" s="4">
        <v>1</v>
      </c>
      <c r="D24" s="4">
        <v>1</v>
      </c>
      <c r="E24" s="4">
        <v>1</v>
      </c>
      <c r="F24" s="8" t="b">
        <v>1</v>
      </c>
    </row>
    <row r="25" spans="1:6" ht="33" x14ac:dyDescent="0.3">
      <c r="A25" s="4" t="s">
        <v>209</v>
      </c>
      <c r="B25" s="4">
        <v>1</v>
      </c>
      <c r="C25" s="4">
        <v>3</v>
      </c>
      <c r="D25" s="4">
        <v>2</v>
      </c>
      <c r="E25" s="4">
        <v>1</v>
      </c>
      <c r="F25" s="8" t="b">
        <v>0</v>
      </c>
    </row>
    <row r="26" spans="1:6" ht="33" x14ac:dyDescent="0.3">
      <c r="A26" s="4" t="s">
        <v>99</v>
      </c>
      <c r="B26" s="4">
        <v>1</v>
      </c>
      <c r="C26" s="4">
        <v>4</v>
      </c>
      <c r="D26" s="4">
        <v>2</v>
      </c>
      <c r="E26" s="4">
        <v>1</v>
      </c>
      <c r="F26" s="8" t="b">
        <v>0</v>
      </c>
    </row>
    <row r="27" spans="1:6" ht="49.5" x14ac:dyDescent="0.3">
      <c r="A27" s="4" t="s">
        <v>100</v>
      </c>
      <c r="B27" s="4">
        <v>4</v>
      </c>
      <c r="C27" s="4">
        <v>6</v>
      </c>
      <c r="D27" s="4">
        <v>3</v>
      </c>
      <c r="E27" s="4">
        <v>2</v>
      </c>
      <c r="F27" s="8" t="b">
        <v>0</v>
      </c>
    </row>
    <row r="28" spans="1:6" ht="49.5" x14ac:dyDescent="0.3">
      <c r="A28" s="4" t="s">
        <v>212</v>
      </c>
      <c r="B28" s="4">
        <v>5</v>
      </c>
      <c r="C28" s="4">
        <v>4</v>
      </c>
      <c r="D28" s="4">
        <v>5</v>
      </c>
      <c r="E28" s="4">
        <v>3</v>
      </c>
      <c r="F28" s="8" t="b">
        <v>0</v>
      </c>
    </row>
    <row r="29" spans="1:6" ht="66" x14ac:dyDescent="0.3">
      <c r="A29" s="4" t="s">
        <v>101</v>
      </c>
      <c r="B29" s="4">
        <v>6</v>
      </c>
      <c r="C29" s="4">
        <v>4</v>
      </c>
      <c r="D29" s="4">
        <v>3</v>
      </c>
      <c r="E29" s="4">
        <v>6</v>
      </c>
      <c r="F29" s="8" t="b">
        <v>0</v>
      </c>
    </row>
  </sheetData>
  <mergeCells count="3">
    <mergeCell ref="A1:E1"/>
    <mergeCell ref="A13:E13"/>
    <mergeCell ref="A22:E22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8"/>
  <sheetViews>
    <sheetView topLeftCell="A16" workbookViewId="0">
      <selection activeCell="A21" sqref="A21:F22"/>
    </sheetView>
  </sheetViews>
  <sheetFormatPr defaultColWidth="9" defaultRowHeight="16.5" x14ac:dyDescent="0.3"/>
  <cols>
    <col min="1" max="1" width="21.7109375" style="2" customWidth="1"/>
    <col min="2" max="2" width="13.7109375" style="2" customWidth="1"/>
    <col min="3" max="3" width="14.140625" style="2" customWidth="1"/>
    <col min="4" max="4" width="12.42578125" style="2" customWidth="1"/>
    <col min="5" max="5" width="15" style="2" customWidth="1"/>
    <col min="6" max="16384" width="9" style="2"/>
  </cols>
  <sheetData>
    <row r="1" spans="1:6" ht="17.25" x14ac:dyDescent="0.35">
      <c r="A1" s="29" t="s">
        <v>0</v>
      </c>
      <c r="B1" s="29"/>
      <c r="C1" s="29"/>
      <c r="D1" s="29"/>
      <c r="E1" s="29"/>
      <c r="F1" s="4" cm="1">
        <f t="array" ref="F1">IFERROR(AVERAGE(_xlfn._xlws.FILTER(B2:E11,F2:F11=TRUE)),0)</f>
        <v>2.75</v>
      </c>
    </row>
    <row r="2" spans="1:6" ht="51.75" x14ac:dyDescent="0.35">
      <c r="A2" s="5"/>
      <c r="B2" s="5" t="s">
        <v>1</v>
      </c>
      <c r="C2" s="5" t="s">
        <v>2</v>
      </c>
      <c r="D2" s="5" t="s">
        <v>3</v>
      </c>
      <c r="E2" s="5" t="s">
        <v>4</v>
      </c>
      <c r="F2" s="5" t="s">
        <v>176</v>
      </c>
    </row>
    <row r="3" spans="1:6" x14ac:dyDescent="0.3">
      <c r="A3" s="4" t="s">
        <v>102</v>
      </c>
      <c r="B3" s="4">
        <v>1</v>
      </c>
      <c r="C3" s="4">
        <v>1</v>
      </c>
      <c r="D3" s="4">
        <v>1</v>
      </c>
      <c r="E3" s="4">
        <v>1</v>
      </c>
      <c r="F3" s="8" t="b">
        <v>0</v>
      </c>
    </row>
    <row r="4" spans="1:6" x14ac:dyDescent="0.3">
      <c r="A4" s="4" t="s">
        <v>103</v>
      </c>
      <c r="B4" s="4">
        <v>1</v>
      </c>
      <c r="C4" s="4">
        <v>2</v>
      </c>
      <c r="D4" s="4">
        <v>2</v>
      </c>
      <c r="E4" s="4">
        <v>2</v>
      </c>
      <c r="F4" s="8" t="b">
        <v>0</v>
      </c>
    </row>
    <row r="5" spans="1:6" x14ac:dyDescent="0.3">
      <c r="A5" s="4" t="s">
        <v>104</v>
      </c>
      <c r="B5" s="4">
        <v>1</v>
      </c>
      <c r="C5" s="4">
        <v>2</v>
      </c>
      <c r="D5" s="4">
        <v>2</v>
      </c>
      <c r="E5" s="4">
        <v>2</v>
      </c>
      <c r="F5" s="8" t="b">
        <v>0</v>
      </c>
    </row>
    <row r="6" spans="1:6" x14ac:dyDescent="0.3">
      <c r="A6" s="4" t="s">
        <v>105</v>
      </c>
      <c r="B6" s="4">
        <v>2</v>
      </c>
      <c r="C6" s="4">
        <v>3</v>
      </c>
      <c r="D6" s="4">
        <v>2</v>
      </c>
      <c r="E6" s="4">
        <v>3</v>
      </c>
      <c r="F6" s="8" t="b">
        <v>0</v>
      </c>
    </row>
    <row r="7" spans="1:6" x14ac:dyDescent="0.3">
      <c r="A7" s="4" t="s">
        <v>106</v>
      </c>
      <c r="B7" s="4">
        <v>2</v>
      </c>
      <c r="C7" s="4">
        <v>3</v>
      </c>
      <c r="D7" s="4">
        <v>3</v>
      </c>
      <c r="E7" s="4">
        <v>3</v>
      </c>
      <c r="F7" s="8" t="b">
        <v>1</v>
      </c>
    </row>
    <row r="8" spans="1:6" ht="33" x14ac:dyDescent="0.3">
      <c r="A8" s="4" t="s">
        <v>107</v>
      </c>
      <c r="B8" s="4">
        <v>3</v>
      </c>
      <c r="C8" s="4">
        <v>4</v>
      </c>
      <c r="D8" s="4">
        <v>3</v>
      </c>
      <c r="E8" s="4">
        <v>4</v>
      </c>
      <c r="F8" s="8" t="b">
        <v>0</v>
      </c>
    </row>
    <row r="9" spans="1:6" x14ac:dyDescent="0.3">
      <c r="A9" s="4" t="s">
        <v>108</v>
      </c>
      <c r="B9" s="4">
        <v>4</v>
      </c>
      <c r="C9" s="4">
        <v>5</v>
      </c>
      <c r="D9" s="4">
        <v>5</v>
      </c>
      <c r="E9" s="4">
        <v>4</v>
      </c>
      <c r="F9" s="8" t="b">
        <v>0</v>
      </c>
    </row>
    <row r="10" spans="1:6" ht="49.5" x14ac:dyDescent="0.3">
      <c r="A10" s="4" t="s">
        <v>109</v>
      </c>
      <c r="B10" s="4">
        <v>5</v>
      </c>
      <c r="C10" s="4">
        <v>5</v>
      </c>
      <c r="D10" s="4">
        <v>6</v>
      </c>
      <c r="E10" s="4">
        <v>6</v>
      </c>
      <c r="F10" s="8" t="b">
        <v>0</v>
      </c>
    </row>
    <row r="12" spans="1:6" ht="17.25" x14ac:dyDescent="0.35">
      <c r="A12" s="30" t="s">
        <v>13</v>
      </c>
      <c r="B12" s="30"/>
      <c r="C12" s="30"/>
      <c r="D12" s="30"/>
      <c r="E12" s="30"/>
      <c r="F12" s="4" cm="1">
        <f t="array" ref="F12">IFERROR(AVERAGE(_xlfn._xlws.FILTER(B13:E19,F13:F19=TRUE)),0)</f>
        <v>2.5</v>
      </c>
    </row>
    <row r="13" spans="1:6" ht="51.75" x14ac:dyDescent="0.35">
      <c r="A13" s="5"/>
      <c r="B13" s="7" t="s">
        <v>166</v>
      </c>
      <c r="C13" s="7" t="s">
        <v>167</v>
      </c>
      <c r="D13" s="7" t="s">
        <v>168</v>
      </c>
      <c r="E13" s="7" t="s">
        <v>169</v>
      </c>
      <c r="F13" s="5" t="s">
        <v>176</v>
      </c>
    </row>
    <row r="14" spans="1:6" x14ac:dyDescent="0.3">
      <c r="A14" s="4" t="s">
        <v>207</v>
      </c>
      <c r="B14" s="4">
        <v>1</v>
      </c>
      <c r="C14" s="4">
        <v>1</v>
      </c>
      <c r="D14" s="4">
        <v>1</v>
      </c>
      <c r="E14" s="4">
        <v>1</v>
      </c>
      <c r="F14" s="8" t="b">
        <v>0</v>
      </c>
    </row>
    <row r="15" spans="1:6" ht="82.5" x14ac:dyDescent="0.3">
      <c r="A15" s="4" t="s">
        <v>213</v>
      </c>
      <c r="B15" s="4">
        <v>2</v>
      </c>
      <c r="C15" s="4">
        <v>2</v>
      </c>
      <c r="D15" s="4">
        <v>1</v>
      </c>
      <c r="E15" s="4">
        <v>1</v>
      </c>
      <c r="F15" s="8" t="b">
        <v>0</v>
      </c>
    </row>
    <row r="16" spans="1:6" ht="66" x14ac:dyDescent="0.3">
      <c r="A16" s="4" t="s">
        <v>110</v>
      </c>
      <c r="B16" s="4">
        <v>2</v>
      </c>
      <c r="C16" s="4">
        <v>3</v>
      </c>
      <c r="D16" s="4">
        <v>2</v>
      </c>
      <c r="E16" s="4">
        <v>3</v>
      </c>
      <c r="F16" s="8" t="b">
        <v>1</v>
      </c>
    </row>
    <row r="17" spans="1:6" ht="49.5" x14ac:dyDescent="0.3">
      <c r="A17" s="4" t="s">
        <v>214</v>
      </c>
      <c r="B17" s="4">
        <v>3</v>
      </c>
      <c r="C17" s="4">
        <v>4</v>
      </c>
      <c r="D17" s="4">
        <v>3</v>
      </c>
      <c r="E17" s="4">
        <v>4</v>
      </c>
      <c r="F17" s="8" t="b">
        <v>0</v>
      </c>
    </row>
    <row r="18" spans="1:6" ht="49.5" x14ac:dyDescent="0.3">
      <c r="A18" s="4" t="s">
        <v>111</v>
      </c>
      <c r="B18" s="4">
        <v>3</v>
      </c>
      <c r="C18" s="4">
        <v>4</v>
      </c>
      <c r="D18" s="4">
        <v>5</v>
      </c>
      <c r="E18" s="4">
        <v>4</v>
      </c>
      <c r="F18" s="8" t="b">
        <v>0</v>
      </c>
    </row>
    <row r="19" spans="1:6" ht="66" x14ac:dyDescent="0.3">
      <c r="A19" s="4" t="s">
        <v>112</v>
      </c>
      <c r="B19" s="4">
        <v>5</v>
      </c>
      <c r="C19" s="4">
        <v>5</v>
      </c>
      <c r="D19" s="4">
        <v>5</v>
      </c>
      <c r="E19" s="4">
        <v>5</v>
      </c>
      <c r="F19" s="8" t="b">
        <v>0</v>
      </c>
    </row>
    <row r="21" spans="1:6" ht="17.25" x14ac:dyDescent="0.35">
      <c r="A21" s="29" t="s">
        <v>19</v>
      </c>
      <c r="B21" s="29"/>
      <c r="C21" s="29"/>
      <c r="D21" s="29"/>
      <c r="E21" s="29"/>
      <c r="F21" s="4" cm="1">
        <f t="array" ref="F21">IFERROR(AVERAGE(_xlfn._xlws.FILTER(B22:E28,F22:F28=TRUE)),0)</f>
        <v>1</v>
      </c>
    </row>
    <row r="22" spans="1:6" ht="51.75" x14ac:dyDescent="0.35">
      <c r="A22" s="5"/>
      <c r="B22" s="5" t="s">
        <v>170</v>
      </c>
      <c r="C22" s="5" t="s">
        <v>171</v>
      </c>
      <c r="D22" s="5" t="s">
        <v>172</v>
      </c>
      <c r="E22" s="5" t="s">
        <v>173</v>
      </c>
      <c r="F22" s="5" t="s">
        <v>176</v>
      </c>
    </row>
    <row r="23" spans="1:6" ht="49.5" x14ac:dyDescent="0.3">
      <c r="A23" s="4" t="s">
        <v>113</v>
      </c>
      <c r="B23" s="4">
        <v>1</v>
      </c>
      <c r="C23" s="4">
        <v>1</v>
      </c>
      <c r="D23" s="4">
        <v>1</v>
      </c>
      <c r="E23" s="4">
        <v>1</v>
      </c>
      <c r="F23" s="8" t="b">
        <v>1</v>
      </c>
    </row>
    <row r="24" spans="1:6" ht="49.5" x14ac:dyDescent="0.3">
      <c r="A24" s="4" t="s">
        <v>215</v>
      </c>
      <c r="B24" s="4">
        <v>1</v>
      </c>
      <c r="C24" s="4">
        <v>2</v>
      </c>
      <c r="D24" s="4">
        <v>2</v>
      </c>
      <c r="E24" s="4">
        <v>1</v>
      </c>
      <c r="F24" s="8" t="b">
        <v>0</v>
      </c>
    </row>
    <row r="25" spans="1:6" ht="33" x14ac:dyDescent="0.3">
      <c r="A25" s="4" t="s">
        <v>216</v>
      </c>
      <c r="B25" s="4">
        <v>1</v>
      </c>
      <c r="C25" s="4">
        <v>4</v>
      </c>
      <c r="D25" s="4">
        <v>2</v>
      </c>
      <c r="E25" s="4">
        <v>1</v>
      </c>
      <c r="F25" s="8" t="b">
        <v>0</v>
      </c>
    </row>
    <row r="26" spans="1:6" ht="49.5" x14ac:dyDescent="0.3">
      <c r="A26" s="4" t="s">
        <v>217</v>
      </c>
      <c r="B26" s="4">
        <v>4</v>
      </c>
      <c r="C26" s="4">
        <v>2</v>
      </c>
      <c r="D26" s="4">
        <v>2</v>
      </c>
      <c r="E26" s="4">
        <v>2</v>
      </c>
      <c r="F26" s="8" t="b">
        <v>0</v>
      </c>
    </row>
    <row r="27" spans="1:6" ht="49.5" x14ac:dyDescent="0.3">
      <c r="A27" s="4" t="s">
        <v>218</v>
      </c>
      <c r="B27" s="4">
        <v>3</v>
      </c>
      <c r="C27" s="4">
        <v>2</v>
      </c>
      <c r="D27" s="4">
        <v>2</v>
      </c>
      <c r="E27" s="4">
        <v>5</v>
      </c>
      <c r="F27" s="8" t="b">
        <v>0</v>
      </c>
    </row>
    <row r="28" spans="1:6" ht="49.5" x14ac:dyDescent="0.3">
      <c r="A28" s="4" t="s">
        <v>114</v>
      </c>
      <c r="B28" s="4">
        <v>6</v>
      </c>
      <c r="C28" s="4">
        <v>3</v>
      </c>
      <c r="D28" s="4">
        <v>3</v>
      </c>
      <c r="E28" s="4">
        <v>6</v>
      </c>
      <c r="F28" s="8" t="b">
        <v>0</v>
      </c>
    </row>
  </sheetData>
  <mergeCells count="3">
    <mergeCell ref="A1:E1"/>
    <mergeCell ref="A12:E12"/>
    <mergeCell ref="A21:E21"/>
  </mergeCells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Your Culture</vt:lpstr>
      <vt:lpstr>LevelCalc</vt:lpstr>
      <vt:lpstr>Homes</vt:lpstr>
      <vt:lpstr>Agriculture</vt:lpstr>
      <vt:lpstr>Communication</vt:lpstr>
      <vt:lpstr>Medical</vt:lpstr>
      <vt:lpstr>Sanitation &amp; Hygiene</vt:lpstr>
      <vt:lpstr>Travel</vt:lpstr>
      <vt:lpstr>Generational Transfer of Inform</vt:lpstr>
      <vt:lpstr>Navigation</vt:lpstr>
      <vt:lpstr>Weapons &amp; Warfare</vt:lpstr>
      <vt:lpstr>Tools &amp; Technology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Marié M. Mullany</cp:lastModifiedBy>
  <dcterms:created xsi:type="dcterms:W3CDTF">2025-06-11T06:07:19Z</dcterms:created>
  <dcterms:modified xsi:type="dcterms:W3CDTF">2025-08-27T08:36:11Z</dcterms:modified>
</cp:coreProperties>
</file>